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elinova\AppData\Local\Temp\Rar$DIa15760.23992\"/>
    </mc:Choice>
  </mc:AlternateContent>
  <bookViews>
    <workbookView xWindow="-15" yWindow="645" windowWidth="20715" windowHeight="4455"/>
  </bookViews>
  <sheets>
    <sheet name="a) Rozpočet projektu GP" sheetId="5" r:id="rId1"/>
    <sheet name="b) Rozpočet projektu NGP " sheetId="20" r:id="rId2"/>
    <sheet name="c) Rozpočet projektu TP" sheetId="19" r:id="rId3"/>
    <sheet name="Zdroj" sheetId="9" state="hidden" r:id="rId4"/>
    <sheet name="Hárok2" sheetId="17" state="hidden" r:id="rId5"/>
    <sheet name="Hárok3" sheetId="18" state="hidden" r:id="rId6"/>
  </sheets>
  <externalReferences>
    <externalReference r:id="rId7"/>
  </externalReferences>
  <definedNames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0">'a) Rozpočet projektu GP'!$A$1:$R$67</definedName>
    <definedName name="_xlnm.Print_Area" localSheetId="1">'b) Rozpočet projektu NGP '!$A$1:$P$56</definedName>
    <definedName name="_xlnm.Print_Area" localSheetId="2">'c) Rozpočet projektu TP'!$A$1:$O$51</definedName>
  </definedNames>
  <calcPr calcId="162913" iterateDelta="1E-4"/>
</workbook>
</file>

<file path=xl/calcChain.xml><?xml version="1.0" encoding="utf-8"?>
<calcChain xmlns="http://schemas.openxmlformats.org/spreadsheetml/2006/main">
  <c r="P64" i="5" l="1"/>
  <c r="N53" i="20"/>
  <c r="N47" i="20"/>
  <c r="M51" i="20"/>
  <c r="F61" i="5"/>
  <c r="G61" i="5" s="1"/>
  <c r="H61" i="5" s="1"/>
  <c r="F62" i="5"/>
  <c r="G62" i="5" s="1"/>
  <c r="H62" i="5" s="1"/>
  <c r="I62" i="5" s="1"/>
  <c r="F63" i="5"/>
  <c r="G63" i="5" s="1"/>
  <c r="H63" i="5" s="1"/>
  <c r="H53" i="20"/>
  <c r="K52" i="20"/>
  <c r="J51" i="20"/>
  <c r="I52" i="20"/>
  <c r="L52" i="20" s="1"/>
  <c r="F52" i="20"/>
  <c r="G52" i="20" s="1"/>
  <c r="H52" i="20" s="1"/>
  <c r="J52" i="20" s="1"/>
  <c r="G51" i="20"/>
  <c r="H51" i="20" s="1"/>
  <c r="K51" i="20" s="1"/>
  <c r="K53" i="20" s="1"/>
  <c r="F51" i="20"/>
  <c r="G47" i="20"/>
  <c r="F47" i="20"/>
  <c r="H46" i="20"/>
  <c r="H47" i="20" s="1"/>
  <c r="G57" i="5"/>
  <c r="P57" i="5"/>
  <c r="F57" i="5"/>
  <c r="H55" i="5"/>
  <c r="I55" i="5" s="1"/>
  <c r="L55" i="5" s="1"/>
  <c r="H56" i="5"/>
  <c r="I56" i="5" s="1"/>
  <c r="N56" i="5" s="1"/>
  <c r="K32" i="19"/>
  <c r="K33" i="19"/>
  <c r="K28" i="19"/>
  <c r="K29" i="19"/>
  <c r="K27" i="19"/>
  <c r="F17" i="19"/>
  <c r="F18" i="19"/>
  <c r="J53" i="20" l="1"/>
  <c r="M52" i="20"/>
  <c r="M53" i="20" s="1"/>
  <c r="K46" i="20"/>
  <c r="K47" i="20" s="1"/>
  <c r="J46" i="20"/>
  <c r="J47" i="20" s="1"/>
  <c r="M46" i="20"/>
  <c r="M47" i="20" s="1"/>
  <c r="I51" i="20"/>
  <c r="I46" i="20"/>
  <c r="J56" i="5"/>
  <c r="M56" i="5" s="1"/>
  <c r="L57" i="5"/>
  <c r="H64" i="5"/>
  <c r="N55" i="5"/>
  <c r="H57" i="5"/>
  <c r="O55" i="5"/>
  <c r="J55" i="5"/>
  <c r="M55" i="5" s="1"/>
  <c r="I57" i="5"/>
  <c r="O56" i="5"/>
  <c r="N62" i="5"/>
  <c r="J62" i="5"/>
  <c r="M62" i="5" s="1"/>
  <c r="K62" i="5"/>
  <c r="L62" i="5"/>
  <c r="I61" i="5"/>
  <c r="O62" i="5"/>
  <c r="N57" i="5"/>
  <c r="K56" i="5"/>
  <c r="L56" i="5"/>
  <c r="K55" i="5"/>
  <c r="L46" i="20" l="1"/>
  <c r="L47" i="20" s="1"/>
  <c r="I47" i="20"/>
  <c r="L51" i="20"/>
  <c r="L53" i="20" s="1"/>
  <c r="I53" i="20"/>
  <c r="M57" i="5"/>
  <c r="O57" i="5"/>
  <c r="K57" i="5"/>
  <c r="O61" i="5"/>
  <c r="J57" i="5"/>
  <c r="J61" i="5"/>
  <c r="K61" i="5"/>
  <c r="L61" i="5"/>
  <c r="N61" i="5"/>
  <c r="I63" i="5"/>
  <c r="J63" i="5" l="1"/>
  <c r="M63" i="5" s="1"/>
  <c r="N63" i="5"/>
  <c r="N64" i="5" s="1"/>
  <c r="L63" i="5"/>
  <c r="L64" i="5" s="1"/>
  <c r="K63" i="5"/>
  <c r="M61" i="5"/>
  <c r="J64" i="5"/>
  <c r="K64" i="5"/>
  <c r="I64" i="5"/>
  <c r="O63" i="5"/>
  <c r="O64" i="5" s="1"/>
  <c r="M64" i="5" l="1"/>
  <c r="H42" i="20"/>
  <c r="M41" i="20"/>
  <c r="K41" i="20"/>
  <c r="J41" i="20"/>
  <c r="I41" i="20"/>
  <c r="L41" i="20" s="1"/>
  <c r="F41" i="20"/>
  <c r="M40" i="20"/>
  <c r="K40" i="20"/>
  <c r="J40" i="20"/>
  <c r="I40" i="20"/>
  <c r="L40" i="20" s="1"/>
  <c r="F40" i="20"/>
  <c r="G40" i="20" s="1"/>
  <c r="N40" i="20" s="1"/>
  <c r="M39" i="20"/>
  <c r="K39" i="20"/>
  <c r="J39" i="20"/>
  <c r="I39" i="20"/>
  <c r="L39" i="20" s="1"/>
  <c r="F39" i="20"/>
  <c r="G39" i="20" s="1"/>
  <c r="H35" i="20"/>
  <c r="M34" i="20"/>
  <c r="K34" i="20"/>
  <c r="J34" i="20"/>
  <c r="I34" i="20"/>
  <c r="L34" i="20" s="1"/>
  <c r="F34" i="20"/>
  <c r="G34" i="20" s="1"/>
  <c r="N34" i="20" s="1"/>
  <c r="M33" i="20"/>
  <c r="K33" i="20"/>
  <c r="J33" i="20"/>
  <c r="I33" i="20"/>
  <c r="L33" i="20" s="1"/>
  <c r="F33" i="20"/>
  <c r="G33" i="20" s="1"/>
  <c r="N33" i="20" s="1"/>
  <c r="M32" i="20"/>
  <c r="K32" i="20"/>
  <c r="J32" i="20"/>
  <c r="I32" i="20"/>
  <c r="L32" i="20" s="1"/>
  <c r="F32" i="20"/>
  <c r="G32" i="20" s="1"/>
  <c r="N32" i="20" s="1"/>
  <c r="M30" i="20"/>
  <c r="K30" i="20"/>
  <c r="J30" i="20"/>
  <c r="I30" i="20"/>
  <c r="L30" i="20" s="1"/>
  <c r="F30" i="20"/>
  <c r="G30" i="20" s="1"/>
  <c r="N30" i="20" s="1"/>
  <c r="M29" i="20"/>
  <c r="K29" i="20"/>
  <c r="J29" i="20"/>
  <c r="I29" i="20"/>
  <c r="L29" i="20" s="1"/>
  <c r="F29" i="20"/>
  <c r="G29" i="20" s="1"/>
  <c r="N29" i="20" s="1"/>
  <c r="M28" i="20"/>
  <c r="K28" i="20"/>
  <c r="J28" i="20"/>
  <c r="I28" i="20"/>
  <c r="L28" i="20" s="1"/>
  <c r="L35" i="20" s="1"/>
  <c r="F28" i="20"/>
  <c r="H24" i="20"/>
  <c r="M23" i="20"/>
  <c r="K23" i="20"/>
  <c r="J23" i="20"/>
  <c r="I23" i="20"/>
  <c r="L23" i="20" s="1"/>
  <c r="F23" i="20"/>
  <c r="G23" i="20" s="1"/>
  <c r="N23" i="20" s="1"/>
  <c r="M22" i="20"/>
  <c r="K22" i="20"/>
  <c r="J22" i="20"/>
  <c r="I22" i="20"/>
  <c r="L22" i="20" s="1"/>
  <c r="F22" i="20"/>
  <c r="G22" i="20" s="1"/>
  <c r="N22" i="20" s="1"/>
  <c r="M21" i="20"/>
  <c r="K21" i="20"/>
  <c r="J21" i="20"/>
  <c r="I21" i="20"/>
  <c r="L21" i="20" s="1"/>
  <c r="F21" i="20"/>
  <c r="G21" i="20" s="1"/>
  <c r="N21" i="20" s="1"/>
  <c r="M19" i="20"/>
  <c r="K19" i="20"/>
  <c r="J19" i="20"/>
  <c r="I19" i="20"/>
  <c r="L19" i="20" s="1"/>
  <c r="F19" i="20"/>
  <c r="G19" i="20" s="1"/>
  <c r="N19" i="20" s="1"/>
  <c r="M18" i="20"/>
  <c r="K18" i="20"/>
  <c r="J18" i="20"/>
  <c r="I18" i="20"/>
  <c r="L18" i="20" s="1"/>
  <c r="F18" i="20"/>
  <c r="G18" i="20" s="1"/>
  <c r="N18" i="20" s="1"/>
  <c r="M17" i="20"/>
  <c r="K17" i="20"/>
  <c r="J17" i="20"/>
  <c r="I17" i="20"/>
  <c r="L17" i="20" s="1"/>
  <c r="F17" i="20"/>
  <c r="G17" i="20" s="1"/>
  <c r="G41" i="20" l="1"/>
  <c r="N41" i="20"/>
  <c r="L24" i="20"/>
  <c r="L36" i="20" s="1"/>
  <c r="L55" i="20" s="1"/>
  <c r="L42" i="20"/>
  <c r="L54" i="20" s="1"/>
  <c r="H36" i="20"/>
  <c r="K42" i="20"/>
  <c r="G42" i="20"/>
  <c r="M24" i="20"/>
  <c r="J35" i="20"/>
  <c r="J24" i="20"/>
  <c r="F35" i="20"/>
  <c r="I42" i="20"/>
  <c r="H54" i="20"/>
  <c r="I24" i="20"/>
  <c r="I35" i="20"/>
  <c r="M42" i="20"/>
  <c r="K24" i="20"/>
  <c r="G28" i="20"/>
  <c r="N28" i="20" s="1"/>
  <c r="N35" i="20" s="1"/>
  <c r="M35" i="20"/>
  <c r="K35" i="20"/>
  <c r="J42" i="20"/>
  <c r="G24" i="20"/>
  <c r="N17" i="20"/>
  <c r="N24" i="20" s="1"/>
  <c r="F42" i="20"/>
  <c r="F24" i="20"/>
  <c r="N39" i="20"/>
  <c r="N42" i="20" s="1"/>
  <c r="N54" i="20" s="1"/>
  <c r="H55" i="20" l="1"/>
  <c r="G35" i="20"/>
  <c r="G36" i="20" s="1"/>
  <c r="M36" i="20"/>
  <c r="I54" i="20"/>
  <c r="G54" i="20"/>
  <c r="I36" i="20"/>
  <c r="J54" i="20"/>
  <c r="F54" i="20"/>
  <c r="K36" i="20"/>
  <c r="J36" i="20"/>
  <c r="N36" i="20"/>
  <c r="N55" i="20" s="1"/>
  <c r="F36" i="20"/>
  <c r="F55" i="20" s="1"/>
  <c r="K54" i="20"/>
  <c r="M54" i="20"/>
  <c r="I17" i="5"/>
  <c r="M55" i="20" l="1"/>
  <c r="N17" i="5"/>
  <c r="K17" i="5"/>
  <c r="L17" i="5"/>
  <c r="G55" i="20"/>
  <c r="P10" i="20" s="1"/>
  <c r="J55" i="20"/>
  <c r="I55" i="20"/>
  <c r="K55" i="20"/>
  <c r="H45" i="19"/>
  <c r="H46" i="19"/>
  <c r="H47" i="19"/>
  <c r="F17" i="5" l="1"/>
  <c r="F18" i="5"/>
  <c r="F19" i="5"/>
  <c r="F39" i="5" l="1"/>
  <c r="G39" i="5" s="1"/>
  <c r="P39" i="5" s="1"/>
  <c r="I39" i="5"/>
  <c r="F40" i="5"/>
  <c r="G40" i="5" s="1"/>
  <c r="P40" i="5" s="1"/>
  <c r="I40" i="5"/>
  <c r="F33" i="5"/>
  <c r="G33" i="5" s="1"/>
  <c r="P33" i="5" s="1"/>
  <c r="I33" i="5"/>
  <c r="F34" i="5"/>
  <c r="G34" i="5" s="1"/>
  <c r="P34" i="5" s="1"/>
  <c r="I34" i="5"/>
  <c r="I24" i="5"/>
  <c r="I25" i="5"/>
  <c r="F24" i="5"/>
  <c r="G24" i="5" s="1"/>
  <c r="P24" i="5" s="1"/>
  <c r="F25" i="5"/>
  <c r="G25" i="5" s="1"/>
  <c r="P25" i="5" s="1"/>
  <c r="I18" i="5"/>
  <c r="I19" i="5"/>
  <c r="G18" i="5"/>
  <c r="P18" i="5" s="1"/>
  <c r="G19" i="5"/>
  <c r="P19" i="5" s="1"/>
  <c r="O18" i="5" l="1"/>
  <c r="N18" i="5"/>
  <c r="K18" i="5"/>
  <c r="L18" i="5"/>
  <c r="J34" i="5"/>
  <c r="M34" i="5" s="1"/>
  <c r="L34" i="5"/>
  <c r="K34" i="5"/>
  <c r="N34" i="5"/>
  <c r="J40" i="5"/>
  <c r="M40" i="5" s="1"/>
  <c r="K40" i="5"/>
  <c r="L40" i="5"/>
  <c r="N40" i="5"/>
  <c r="O19" i="5"/>
  <c r="N19" i="5"/>
  <c r="K19" i="5"/>
  <c r="L19" i="5"/>
  <c r="O25" i="5"/>
  <c r="K25" i="5"/>
  <c r="L25" i="5"/>
  <c r="N25" i="5"/>
  <c r="J33" i="5"/>
  <c r="M33" i="5" s="1"/>
  <c r="N33" i="5"/>
  <c r="K33" i="5"/>
  <c r="L33" i="5"/>
  <c r="J39" i="5"/>
  <c r="M39" i="5" s="1"/>
  <c r="L39" i="5"/>
  <c r="K39" i="5"/>
  <c r="N39" i="5"/>
  <c r="O24" i="5"/>
  <c r="L24" i="5"/>
  <c r="N24" i="5"/>
  <c r="K24" i="5"/>
  <c r="O40" i="5"/>
  <c r="O34" i="5"/>
  <c r="O39" i="5"/>
  <c r="O33" i="5"/>
  <c r="J25" i="5"/>
  <c r="M25" i="5" s="1"/>
  <c r="J24" i="5"/>
  <c r="M24" i="5" s="1"/>
  <c r="J19" i="5"/>
  <c r="M19" i="5" s="1"/>
  <c r="J18" i="5"/>
  <c r="M18" i="5" s="1"/>
  <c r="G17" i="5" l="1"/>
  <c r="P17" i="5" s="1"/>
  <c r="J17" i="5"/>
  <c r="M17" i="5" s="1"/>
  <c r="F20" i="5"/>
  <c r="G20" i="5" s="1"/>
  <c r="P20" i="5" s="1"/>
  <c r="I20" i="5"/>
  <c r="F21" i="5"/>
  <c r="G21" i="5" s="1"/>
  <c r="P21" i="5" s="1"/>
  <c r="I21" i="5"/>
  <c r="F23" i="5"/>
  <c r="G23" i="5" s="1"/>
  <c r="P23" i="5" s="1"/>
  <c r="I23" i="5"/>
  <c r="F26" i="5"/>
  <c r="G26" i="5" s="1"/>
  <c r="P26" i="5" s="1"/>
  <c r="I26" i="5"/>
  <c r="F27" i="5"/>
  <c r="G27" i="5" s="1"/>
  <c r="P27" i="5" s="1"/>
  <c r="I27" i="5"/>
  <c r="J27" i="5" l="1"/>
  <c r="M27" i="5" s="1"/>
  <c r="N27" i="5"/>
  <c r="K27" i="5"/>
  <c r="L27" i="5"/>
  <c r="J23" i="5"/>
  <c r="M23" i="5" s="1"/>
  <c r="N23" i="5"/>
  <c r="K23" i="5"/>
  <c r="L23" i="5"/>
  <c r="J20" i="5"/>
  <c r="M20" i="5" s="1"/>
  <c r="N20" i="5"/>
  <c r="K20" i="5"/>
  <c r="L20" i="5"/>
  <c r="L26" i="5"/>
  <c r="N26" i="5"/>
  <c r="K26" i="5"/>
  <c r="J21" i="5"/>
  <c r="M21" i="5" s="1"/>
  <c r="L21" i="5"/>
  <c r="N21" i="5"/>
  <c r="K21" i="5"/>
  <c r="O27" i="5"/>
  <c r="O26" i="5"/>
  <c r="J26" i="5"/>
  <c r="M26" i="5" s="1"/>
  <c r="O23" i="5"/>
  <c r="O21" i="5"/>
  <c r="O20" i="5"/>
  <c r="O17" i="5"/>
  <c r="F47" i="5"/>
  <c r="G47" i="5" s="1"/>
  <c r="P47" i="5" s="1"/>
  <c r="I47" i="5"/>
  <c r="F48" i="5"/>
  <c r="G48" i="5" s="1"/>
  <c r="P48" i="5" s="1"/>
  <c r="I48" i="5"/>
  <c r="F49" i="5"/>
  <c r="G49" i="5" s="1"/>
  <c r="P49" i="5" s="1"/>
  <c r="I49" i="5"/>
  <c r="H50" i="5"/>
  <c r="F32" i="5"/>
  <c r="G32" i="5" s="1"/>
  <c r="P32" i="5" s="1"/>
  <c r="I32" i="5"/>
  <c r="F35" i="5"/>
  <c r="G35" i="5" s="1"/>
  <c r="P35" i="5" s="1"/>
  <c r="I35" i="5"/>
  <c r="F36" i="5"/>
  <c r="G36" i="5" s="1"/>
  <c r="P36" i="5" s="1"/>
  <c r="I36" i="5"/>
  <c r="F38" i="5"/>
  <c r="G38" i="5" s="1"/>
  <c r="P38" i="5" s="1"/>
  <c r="I38" i="5"/>
  <c r="F41" i="5"/>
  <c r="G41" i="5" s="1"/>
  <c r="P41" i="5" s="1"/>
  <c r="I41" i="5"/>
  <c r="F42" i="5"/>
  <c r="G42" i="5" s="1"/>
  <c r="P42" i="5" s="1"/>
  <c r="I42" i="5"/>
  <c r="H43" i="5"/>
  <c r="M28" i="5" l="1"/>
  <c r="N38" i="5"/>
  <c r="L38" i="5"/>
  <c r="K38" i="5"/>
  <c r="K35" i="5"/>
  <c r="N35" i="5"/>
  <c r="L35" i="5"/>
  <c r="L47" i="5"/>
  <c r="N47" i="5"/>
  <c r="K47" i="5"/>
  <c r="L41" i="5"/>
  <c r="K41" i="5"/>
  <c r="N41" i="5"/>
  <c r="N36" i="5"/>
  <c r="K36" i="5"/>
  <c r="L36" i="5"/>
  <c r="L32" i="5"/>
  <c r="N32" i="5"/>
  <c r="N43" i="5" s="1"/>
  <c r="K32" i="5"/>
  <c r="L28" i="5"/>
  <c r="L48" i="5"/>
  <c r="N48" i="5"/>
  <c r="K48" i="5"/>
  <c r="K28" i="5"/>
  <c r="N42" i="5"/>
  <c r="K42" i="5"/>
  <c r="L42" i="5"/>
  <c r="N28" i="5"/>
  <c r="N49" i="5"/>
  <c r="L49" i="5"/>
  <c r="K49" i="5"/>
  <c r="F43" i="5"/>
  <c r="P43" i="5"/>
  <c r="P50" i="5"/>
  <c r="J47" i="5"/>
  <c r="M47" i="5" s="1"/>
  <c r="J42" i="5"/>
  <c r="M42" i="5" s="1"/>
  <c r="J41" i="5"/>
  <c r="M41" i="5" s="1"/>
  <c r="J38" i="5"/>
  <c r="M38" i="5" s="1"/>
  <c r="J36" i="5"/>
  <c r="M36" i="5" s="1"/>
  <c r="J35" i="5"/>
  <c r="M35" i="5" s="1"/>
  <c r="J32" i="5"/>
  <c r="M32" i="5" s="1"/>
  <c r="J49" i="5"/>
  <c r="M49" i="5" s="1"/>
  <c r="J48" i="5"/>
  <c r="M48" i="5" s="1"/>
  <c r="O36" i="5"/>
  <c r="O41" i="5"/>
  <c r="O48" i="5"/>
  <c r="O42" i="5"/>
  <c r="O35" i="5"/>
  <c r="I50" i="5"/>
  <c r="O49" i="5"/>
  <c r="O47" i="5"/>
  <c r="I43" i="5"/>
  <c r="O38" i="5"/>
  <c r="O32" i="5"/>
  <c r="F50" i="5"/>
  <c r="G50" i="5"/>
  <c r="G43" i="5"/>
  <c r="N44" i="5" l="1"/>
  <c r="M50" i="5"/>
  <c r="M65" i="5" s="1"/>
  <c r="K50" i="5"/>
  <c r="K65" i="5" s="1"/>
  <c r="K43" i="5"/>
  <c r="K44" i="5" s="1"/>
  <c r="M43" i="5"/>
  <c r="M44" i="5" s="1"/>
  <c r="L50" i="5"/>
  <c r="L65" i="5" s="1"/>
  <c r="L43" i="5"/>
  <c r="L44" i="5" s="1"/>
  <c r="N50" i="5"/>
  <c r="N65" i="5" s="1"/>
  <c r="N66" i="5" s="1"/>
  <c r="J50" i="5"/>
  <c r="J43" i="5"/>
  <c r="O43" i="5"/>
  <c r="O50" i="5"/>
  <c r="M66" i="5" l="1"/>
  <c r="L66" i="5"/>
  <c r="K66" i="5"/>
  <c r="J28" i="5"/>
  <c r="H41" i="19"/>
  <c r="K46" i="19" l="1"/>
  <c r="I46" i="19"/>
  <c r="L46" i="19" s="1"/>
  <c r="J46" i="19"/>
  <c r="P65" i="5" l="1"/>
  <c r="I65" i="5" l="1"/>
  <c r="O65" i="5"/>
  <c r="F65" i="5"/>
  <c r="H65" i="5"/>
  <c r="G65" i="5"/>
  <c r="J65" i="5"/>
  <c r="H48" i="19" l="1"/>
  <c r="H49" i="19" s="1"/>
  <c r="K47" i="19"/>
  <c r="J47" i="19"/>
  <c r="I45" i="19"/>
  <c r="L45" i="19" s="1"/>
  <c r="H23" i="19"/>
  <c r="H34" i="19"/>
  <c r="I39" i="19"/>
  <c r="L39" i="19" s="1"/>
  <c r="I40" i="19"/>
  <c r="L40" i="19" s="1"/>
  <c r="I38" i="19"/>
  <c r="L38" i="19" s="1"/>
  <c r="L41" i="19" s="1"/>
  <c r="I33" i="19"/>
  <c r="L33" i="19" s="1"/>
  <c r="I32" i="19"/>
  <c r="L32" i="19" s="1"/>
  <c r="I31" i="19"/>
  <c r="L31" i="19" s="1"/>
  <c r="I29" i="19"/>
  <c r="L29" i="19" s="1"/>
  <c r="I28" i="19"/>
  <c r="L28" i="19" s="1"/>
  <c r="I27" i="19"/>
  <c r="L27" i="19" s="1"/>
  <c r="I22" i="19"/>
  <c r="L22" i="19" s="1"/>
  <c r="I21" i="19"/>
  <c r="L21" i="19" s="1"/>
  <c r="I20" i="19"/>
  <c r="L20" i="19" s="1"/>
  <c r="I17" i="19"/>
  <c r="I18" i="19"/>
  <c r="L18" i="19" s="1"/>
  <c r="I16" i="19"/>
  <c r="L16" i="19" s="1"/>
  <c r="K39" i="19"/>
  <c r="K40" i="19"/>
  <c r="K38" i="19"/>
  <c r="K31" i="19"/>
  <c r="K22" i="19"/>
  <c r="K21" i="19"/>
  <c r="K20" i="19"/>
  <c r="K16" i="19"/>
  <c r="K17" i="19"/>
  <c r="K18" i="19"/>
  <c r="J39" i="19"/>
  <c r="J40" i="19"/>
  <c r="J38" i="19"/>
  <c r="J33" i="19"/>
  <c r="J32" i="19"/>
  <c r="J31" i="19"/>
  <c r="J29" i="19"/>
  <c r="J28" i="19"/>
  <c r="J27" i="19"/>
  <c r="J22" i="19"/>
  <c r="J21" i="19"/>
  <c r="J16" i="19"/>
  <c r="J17" i="19"/>
  <c r="J18" i="19"/>
  <c r="F40" i="19"/>
  <c r="G40" i="19" s="1"/>
  <c r="M40" i="19" s="1"/>
  <c r="F39" i="19"/>
  <c r="G39" i="19" s="1"/>
  <c r="M39" i="19" s="1"/>
  <c r="F38" i="19"/>
  <c r="F33" i="19"/>
  <c r="G33" i="19" s="1"/>
  <c r="M33" i="19" s="1"/>
  <c r="F32" i="19"/>
  <c r="G32" i="19" s="1"/>
  <c r="M32" i="19" s="1"/>
  <c r="F31" i="19"/>
  <c r="G31" i="19" s="1"/>
  <c r="M31" i="19" s="1"/>
  <c r="F29" i="19"/>
  <c r="G29" i="19" s="1"/>
  <c r="M29" i="19" s="1"/>
  <c r="F28" i="19"/>
  <c r="G28" i="19" s="1"/>
  <c r="M28" i="19" s="1"/>
  <c r="F27" i="19"/>
  <c r="G27" i="19" s="1"/>
  <c r="M27" i="19" s="1"/>
  <c r="F22" i="19"/>
  <c r="G22" i="19" s="1"/>
  <c r="M22" i="19" s="1"/>
  <c r="F21" i="19"/>
  <c r="G21" i="19" s="1"/>
  <c r="M21" i="19" s="1"/>
  <c r="F20" i="19"/>
  <c r="G20" i="19" s="1"/>
  <c r="M20" i="19" s="1"/>
  <c r="G18" i="19"/>
  <c r="M18" i="19" s="1"/>
  <c r="G17" i="19"/>
  <c r="M17" i="19" s="1"/>
  <c r="F16" i="19"/>
  <c r="G16" i="19" s="1"/>
  <c r="M16" i="19" s="1"/>
  <c r="L17" i="19" l="1"/>
  <c r="L23" i="19" s="1"/>
  <c r="L35" i="19" s="1"/>
  <c r="J20" i="19"/>
  <c r="L34" i="19"/>
  <c r="K34" i="19"/>
  <c r="J41" i="19"/>
  <c r="I41" i="19"/>
  <c r="G38" i="19"/>
  <c r="F41" i="19"/>
  <c r="F49" i="19" s="1"/>
  <c r="K41" i="19"/>
  <c r="M48" i="19"/>
  <c r="I47" i="19"/>
  <c r="J45" i="19"/>
  <c r="J48" i="19" s="1"/>
  <c r="K45" i="19"/>
  <c r="K48" i="19" s="1"/>
  <c r="H35" i="19"/>
  <c r="H50" i="19" s="1"/>
  <c r="K23" i="19"/>
  <c r="J23" i="19"/>
  <c r="J34" i="19"/>
  <c r="G34" i="19"/>
  <c r="F23" i="19"/>
  <c r="M34" i="19"/>
  <c r="G23" i="19"/>
  <c r="M23" i="19"/>
  <c r="F34" i="19"/>
  <c r="I48" i="19" l="1"/>
  <c r="L47" i="19"/>
  <c r="L48" i="19" s="1"/>
  <c r="L49" i="19" s="1"/>
  <c r="L50" i="19" s="1"/>
  <c r="K35" i="19"/>
  <c r="K49" i="19"/>
  <c r="I49" i="19"/>
  <c r="J49" i="19"/>
  <c r="G41" i="19"/>
  <c r="G49" i="19" s="1"/>
  <c r="M38" i="19"/>
  <c r="M41" i="19" s="1"/>
  <c r="M49" i="19" s="1"/>
  <c r="G35" i="19"/>
  <c r="J35" i="19"/>
  <c r="F35" i="19"/>
  <c r="F50" i="19" s="1"/>
  <c r="M35" i="19"/>
  <c r="I34" i="19"/>
  <c r="I23" i="19"/>
  <c r="J50" i="19" l="1"/>
  <c r="K50" i="19"/>
  <c r="G50" i="19"/>
  <c r="M50" i="19"/>
  <c r="I35" i="19"/>
  <c r="I50" i="19" s="1"/>
  <c r="H28" i="5" l="1"/>
  <c r="H44" i="5" s="1"/>
  <c r="H66" i="5" l="1"/>
  <c r="I28" i="5"/>
  <c r="I44" i="5" l="1"/>
  <c r="I66" i="5" s="1"/>
  <c r="O28" i="5"/>
  <c r="O44" i="5" l="1"/>
  <c r="O66" i="5" s="1"/>
  <c r="J44" i="5"/>
  <c r="J66" i="5" s="1"/>
  <c r="F28" i="5" l="1"/>
  <c r="F44" i="5" s="1"/>
  <c r="G28" i="5"/>
  <c r="G44" i="5" s="1"/>
  <c r="P28" i="5" l="1"/>
  <c r="P44" i="5" l="1"/>
  <c r="P66" i="5" s="1"/>
  <c r="F66" i="5"/>
  <c r="G66" i="5"/>
  <c r="R10" i="5" s="1"/>
</calcChain>
</file>

<file path=xl/comments1.xml><?xml version="1.0" encoding="utf-8"?>
<comments xmlns="http://schemas.openxmlformats.org/spreadsheetml/2006/main">
  <authors>
    <author xml:space="preserve">MDVRR </author>
  </authors>
  <commentList>
    <comment ref="R10" authorId="0" shapeId="0">
      <text>
        <r>
          <rPr>
            <sz val="9"/>
            <color indexed="81"/>
            <rFont val="Tahoma"/>
            <family val="2"/>
            <charset val="238"/>
          </rPr>
          <t>Platca DPH - uvádza sa suma neoprávnenej DPH ako rozdiel súčtov stĺpcov 7 a 6 (oranžové bunky).
Neplatca DPH - uvádza sa 0,00.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1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J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Výška vlastných zdrojovprijímateľa (3.1.d) (i)  je uvedená v skrytom stĺpci M
</t>
        </r>
      </text>
    </comment>
    <comment ref="P11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  <comment ref="G12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P12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MDVRR </author>
  </authors>
  <commentList>
    <comment ref="P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Platca DPH - uvádza sa suma neoprávnenej DPH ako rozdiel súčtov stĺpcov 7 a 6 (oranžové bunky).
Neplatca DPH - uvádza sa 0,00.
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Výška vlastných zdrojovprijímateľa (3.1.c) (i)  je uvedená v skrytom stĺpci L</t>
        </r>
      </text>
    </comment>
    <comment ref="M11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N11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N12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</commentList>
</comments>
</file>

<file path=xl/comments3.xml><?xml version="1.0" encoding="utf-8"?>
<comments xmlns="http://schemas.openxmlformats.org/spreadsheetml/2006/main">
  <authors>
    <author>MDVRR SR</author>
    <author xml:space="preserve">MDVRR </author>
  </authors>
  <commentList>
    <comment ref="I3" authorId="0" shapeId="0">
      <text>
        <r>
          <rPr>
            <sz val="9"/>
            <color indexed="81"/>
            <rFont val="Tahoma"/>
            <family val="2"/>
            <charset val="238"/>
          </rPr>
          <t xml:space="preserve">Interné riadenie projektu podľa kapitoly 4.9.1 a prílohy č. 1 Príručky k oprávnenosti výdavkov OPII
</t>
        </r>
      </text>
    </comment>
    <comment ref="I4" authorId="0" shapeId="0">
      <text>
        <r>
          <rPr>
            <sz val="9"/>
            <color indexed="81"/>
            <rFont val="Tahoma"/>
            <family val="2"/>
            <charset val="238"/>
          </rPr>
          <t>Ostatné finančné výdavky (externé riadenie projektu) sú oprávneným výdavkom na riadenie projektu len v prípade, ak v kapitole 2.8 Príručky k oprávnenosti výdavkov OPII je externé riadenie projektu uvedené ako oprávnený výdavok. V zmysle aktuálenej verzie Príručky k oprávnenosti výdavkov nerelevantné.</t>
        </r>
      </text>
    </comment>
    <comment ref="J4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5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6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</commentList>
</comments>
</file>

<file path=xl/sharedStrings.xml><?xml version="1.0" encoding="utf-8"?>
<sst xmlns="http://schemas.openxmlformats.org/spreadsheetml/2006/main" count="488" uniqueCount="183">
  <si>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</si>
  <si>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</si>
  <si>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</si>
  <si>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</si>
  <si>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</si>
  <si>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</si>
  <si>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</si>
  <si>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</si>
  <si>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</si>
  <si>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</si>
  <si>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</si>
  <si>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</si>
  <si>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</si>
  <si>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022 Samostatné hnuteľné veci a súbory hnuteľných vecí</t>
  </si>
  <si>
    <t>Cena celkom 
s DPH [EUR]</t>
  </si>
  <si>
    <t>Národná diaľničná spoločnosť, a.s.</t>
  </si>
  <si>
    <t>Ziadatel</t>
  </si>
  <si>
    <t>Prioritná os 2 - Cestná infraštruktúra (TEN-T CORE)</t>
  </si>
  <si>
    <t>Prioritná os 3 - Verejná osobná doprava</t>
  </si>
  <si>
    <t>Prioritná os 4 - Infraštruktúra vodnej dopravy (TEN-T CORE)</t>
  </si>
  <si>
    <t>Prioritná os 5 - Železničná infraštruktúra (mimo TEN-T CORE)</t>
  </si>
  <si>
    <t>Prioritná os 6 - Cestná infraštruktúra (mimo TEN-T CORE)</t>
  </si>
  <si>
    <t>Prioritná os</t>
  </si>
  <si>
    <t>Železnice Slovenskej republiky, Bratislava</t>
  </si>
  <si>
    <t>Železničná spoločnosť Slovensko, a. s.</t>
  </si>
  <si>
    <t>Slovenská správa ciest,</t>
  </si>
  <si>
    <t>Dopravný podnik Bratislava, a. s.</t>
  </si>
  <si>
    <t>Dopravný podnik mesta Košice, a.s.</t>
  </si>
  <si>
    <t>Dopravný podnik mesta Prešov, a.s.</t>
  </si>
  <si>
    <t>Dopravný podnik mesta Žilina, s. r. o.</t>
  </si>
  <si>
    <t>Agentúra rozvoja vodnej dopravy</t>
  </si>
  <si>
    <t>Verejné prístavy, a. s.</t>
  </si>
  <si>
    <t>Finančné riaditeľstvo SR</t>
  </si>
  <si>
    <t>Hlavné mesto SR Bratislava</t>
  </si>
  <si>
    <t>Mesto Košice</t>
  </si>
  <si>
    <t>Mesto Prešov</t>
  </si>
  <si>
    <t>Mesto Žilina</t>
  </si>
  <si>
    <t>Mesto Banská Bystrica</t>
  </si>
  <si>
    <t>Hlavná aktivita projektu č. 2</t>
  </si>
  <si>
    <t>Hlavná aktivita projektu č. 1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</si>
  <si>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</si>
  <si>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</si>
  <si>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</si>
  <si>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</si>
  <si>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</si>
  <si>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</si>
  <si>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</si>
  <si>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Štátna / rezortná expertíza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</si>
  <si>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</si>
  <si>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</si>
  <si>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</si>
  <si>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</si>
  <si>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Manažér pre investičnú činnosť</t>
  </si>
  <si>
    <t>Finančný manažér</t>
  </si>
  <si>
    <t>Asistent projektového / finančného manažéra, administratívny pracovník</t>
  </si>
  <si>
    <t>Pozicie riadenie projektu</t>
  </si>
  <si>
    <t>vložte názov hlavnej aktivity č. 1</t>
  </si>
  <si>
    <t>Podaktivita 1.1</t>
  </si>
  <si>
    <t>Podaktivita 1.2</t>
  </si>
  <si>
    <r>
      <t xml:space="preserve">Prioritná os 1 - </t>
    </r>
    <r>
      <rPr>
        <sz val="10"/>
        <color theme="1"/>
        <rFont val="Arial"/>
        <family val="2"/>
        <charset val="238"/>
      </rPr>
      <t>Železničná infraštruktúra (TEN-T CORE) a obnova mobilných prostriedkov</t>
    </r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</si>
  <si>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</si>
  <si>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Podaktivita 2.1</t>
  </si>
  <si>
    <t>Podaktivita 2.2</t>
  </si>
  <si>
    <t>Miera finančnej medzery (%)</t>
  </si>
  <si>
    <t>Spolufinancovanie NFP z COV (%)</t>
  </si>
  <si>
    <t>Platca DPH</t>
  </si>
  <si>
    <t>Oprávnené výdavky pre projekt generujúci príjem (EUR)</t>
  </si>
  <si>
    <t>(1)</t>
  </si>
  <si>
    <t>(2)</t>
  </si>
  <si>
    <t>(3)</t>
  </si>
  <si>
    <t>(4)</t>
  </si>
  <si>
    <t>(5)</t>
  </si>
  <si>
    <t>(8)</t>
  </si>
  <si>
    <t>(13)</t>
  </si>
  <si>
    <t>(14)</t>
  </si>
  <si>
    <t>(6 = 4 x 5)</t>
  </si>
  <si>
    <t>(7 = 6 x 1,2)</t>
  </si>
  <si>
    <t>(9 = 8 x %FM)</t>
  </si>
  <si>
    <t>(10 = 9 x %NFP)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</si>
  <si>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</si>
  <si>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</si>
  <si>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</si>
  <si>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</si>
  <si>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</si>
  <si>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</si>
  <si>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</si>
  <si>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</si>
  <si>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>Interné riadenie projektu - výška výdavku je obvyklá v danom odbore, čase a mieste, je primeraná úlohám a zodpovednostiam osôb zapojených do realizácie projektu a je stanovená v súlade s podmienkami oprávnenosti osobných výdavkov uvedených v Príručke k oprávnenosti výdavkov OPII.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</si>
  <si>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</si>
  <si>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</si>
  <si>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Cena celkom 
s DPH (EUR)</t>
  </si>
  <si>
    <t>Cena celkom           bez DPH (EUR)</t>
  </si>
  <si>
    <t>Jednotková cena bez DPH (EUR)</t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</si>
  <si>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</si>
  <si>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</si>
  <si>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</si>
  <si>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</si>
  <si>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</si>
  <si>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</si>
  <si>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</si>
  <si>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</si>
  <si>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</si>
  <si>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</si>
  <si>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</si>
  <si>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</si>
  <si>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VZ = 9 x %VZ</t>
  </si>
  <si>
    <t>ŠR = 9 x %ŠR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</si>
  <si>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</si>
  <si>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</si>
  <si>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</si>
  <si>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</si>
  <si>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</si>
  <si>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</si>
  <si>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</si>
  <si>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</si>
  <si>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</si>
  <si>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</si>
  <si>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</si>
  <si>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 xml:space="preserve"> EU = 9 x %EÚ)</t>
  </si>
  <si>
    <t>Počet MJ</t>
  </si>
  <si>
    <t>Hrubá mzda za mernú jednotku (EUR)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</si>
  <si>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</si>
  <si>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</si>
  <si>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</si>
  <si>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</si>
  <si>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</si>
  <si>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</si>
  <si>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r>
      <t>Iné - spôsob stanovenia výšky výdavku je uvedený v poli "</t>
    </r>
    <r>
      <rPr>
        <i/>
        <strike/>
        <sz val="10"/>
        <color theme="1"/>
        <rFont val="Arial"/>
        <family val="2"/>
        <charset val="238"/>
      </rPr>
      <t>Vecný popis výdavku</t>
    </r>
    <r>
      <rPr>
        <strike/>
        <sz val="10"/>
        <color theme="1"/>
        <rFont val="Arial"/>
        <family val="2"/>
        <charset val="238"/>
      </rPr>
      <t xml:space="preserve">" </t>
    </r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</si>
  <si>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</si>
  <si>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</si>
  <si>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</si>
  <si>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</si>
  <si>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</si>
  <si>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</si>
  <si>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t xml:space="preserve"> - Ak sa počas realizácie hlavných aktivít budú uplatňovať aj mzdové výdavky (skupina aktivít 521), pre ich výpočet skopírujte do hlavných aktivít hlavičku a riadky tabuľky pre interné riadenie projektu a primerane upravte súčtové riadky.  Oprávnené pracovné pozície na realizáciu hlavných aktivít projektu sú len tie, ktoré sú uvedené v Príručke k oprávnenosti výdavkov OPII. Odporúčania pre stanovovanie mzdových výdavkov sú uvedené vyššie.</t>
  </si>
  <si>
    <t>Neoprávnené výdavky (EUR)</t>
  </si>
  <si>
    <t>Platca DPH                                             Neoprávnená DPH (EUR)</t>
  </si>
  <si>
    <t>(11 = 8 - 9)</t>
  </si>
  <si>
    <t xml:space="preserve">(12)                 </t>
  </si>
  <si>
    <t>Výdavky neoprávnené na financovanie nad rámec finančnej medzery (EUR)</t>
  </si>
  <si>
    <t>Iné neoprávnené výdavky (EUR)</t>
  </si>
  <si>
    <t>Celkové oprávnené výdavky (EUR)</t>
  </si>
  <si>
    <t xml:space="preserve">(10)                 </t>
  </si>
  <si>
    <t>Celkové oprávnené výdavky              (EUR)</t>
  </si>
  <si>
    <r>
      <t xml:space="preserve">vložte názov podaktivity č. 1.1 </t>
    </r>
    <r>
      <rPr>
        <sz val="12"/>
        <rFont val="Arial"/>
        <family val="2"/>
        <charset val="238"/>
      </rPr>
      <t xml:space="preserve">(ak projekt nemá podaktivity, tento riadok vrátane nevyplnených riadkov odstráňte) </t>
    </r>
  </si>
  <si>
    <r>
      <t xml:space="preserve">vložte názov podaktivity č. 1.2 </t>
    </r>
    <r>
      <rPr>
        <sz val="12"/>
        <rFont val="Arial"/>
        <family val="2"/>
        <charset val="238"/>
      </rPr>
      <t>(ak projekt nemá podaktivity, tento tento riadok vrátane nevyplnených riadkovriadok odstráňte)</t>
    </r>
  </si>
  <si>
    <r>
      <rPr>
        <b/>
        <sz val="12"/>
        <rFont val="Arial"/>
        <family val="2"/>
        <charset val="238"/>
      </rPr>
      <t xml:space="preserve">vložte názov podaktivity č. 2.1 </t>
    </r>
    <r>
      <rPr>
        <sz val="12"/>
        <rFont val="Arial"/>
        <family val="2"/>
        <charset val="238"/>
      </rPr>
      <t>(ak projekt nemá podaktivity, tento riadok tento riadok vrátane nevyplnených riadkovodstráňte)</t>
    </r>
  </si>
  <si>
    <r>
      <t xml:space="preserve">vložte názov podaktivity č. 2.2 </t>
    </r>
    <r>
      <rPr>
        <sz val="12"/>
        <rFont val="Arial"/>
        <family val="2"/>
        <charset val="238"/>
      </rPr>
      <t>(ak projekt nemá podaktivity, tento riadok tento riadok vrátane nevyplnených riadkov odstráňte)</t>
    </r>
  </si>
  <si>
    <r>
      <t xml:space="preserve">vložte názov podaktivity č. 1.1 </t>
    </r>
    <r>
      <rPr>
        <sz val="12"/>
        <rFont val="Arial"/>
        <family val="2"/>
        <charset val="238"/>
      </rPr>
      <t xml:space="preserve">(ak projekt nemá podaktivity, tento riadok tento riadok vrátane nevyplnených riadkovodstráňte) </t>
    </r>
  </si>
  <si>
    <r>
      <t xml:space="preserve">vložte názov podaktivity č. 1.2 </t>
    </r>
    <r>
      <rPr>
        <sz val="12"/>
        <rFont val="Arial"/>
        <family val="2"/>
        <charset val="238"/>
      </rPr>
      <t>(ak projekt nemá podaktivity, tento riadok tento riadok vrátane nevyplnených riadkov odstráňte)</t>
    </r>
  </si>
  <si>
    <r>
      <rPr>
        <b/>
        <sz val="12"/>
        <rFont val="Arial"/>
        <family val="2"/>
        <charset val="238"/>
      </rPr>
      <t xml:space="preserve">vložte názov podaktivity č. 2.1 </t>
    </r>
    <r>
      <rPr>
        <sz val="12"/>
        <rFont val="Arial"/>
        <family val="2"/>
        <charset val="238"/>
      </rPr>
      <t>(ak projekt nemá podaktivity, tento riadok tento riadok vrátane nevyplnených riadkov odstráňte)</t>
    </r>
  </si>
  <si>
    <t>Podrobný rozpočet projektu pre projekt negenerujúci príjem</t>
  </si>
  <si>
    <t xml:space="preserve">Podrobný rozpočet projektu pre projekt generujúci príjem </t>
  </si>
  <si>
    <t>Názov prijímateľa:</t>
  </si>
  <si>
    <t>body Zmluvy o NFP ak NFP = 95% alebo 90% COV</t>
  </si>
  <si>
    <t>body Zmluvy o NFP ak NFP = COV</t>
  </si>
  <si>
    <t>celkové investičné výdavky (pozri komentár)</t>
  </si>
  <si>
    <t>Poznámka</t>
  </si>
  <si>
    <r>
      <rPr>
        <sz val="8"/>
        <rFont val="Arial"/>
        <family val="2"/>
        <charset val="238"/>
      </rPr>
      <t xml:space="preserve">Neplatca DPH 10 = 7 - 8                                    Platca DPH 10 = 6 - 8   </t>
    </r>
    <r>
      <rPr>
        <sz val="10"/>
        <rFont val="Arial"/>
        <family val="2"/>
        <charset val="238"/>
      </rPr>
      <t xml:space="preserve">       </t>
    </r>
  </si>
  <si>
    <t>Zdroj Pro-rata</t>
  </si>
  <si>
    <t>Spolufinancovanie zo zdrojov Pro-rata (%)</t>
  </si>
  <si>
    <t>Podrobný rozpočet projektu technickej pomoci</t>
  </si>
  <si>
    <t xml:space="preserve">Neplatca DPH 10 = 7 - 8                                  </t>
  </si>
  <si>
    <t>Iné neoprávnené výdavky (EUR) 
(Mimo DPH)</t>
  </si>
  <si>
    <t xml:space="preserve">Neplatca DPH 12 = 7 - 8                                    Platca DPH 12 = 6-8          </t>
  </si>
  <si>
    <t>Neoprávnené výdavky (EUR)
(Mimo DPH)</t>
  </si>
  <si>
    <t>Pro-rata = 9 x %PR</t>
  </si>
  <si>
    <t xml:space="preserve">Riadenie projektu </t>
  </si>
  <si>
    <t>Celková odplata za poskytované služby               COV (EUR)</t>
  </si>
  <si>
    <t xml:space="preserve">(8) </t>
  </si>
  <si>
    <t>SPOLU riadenie projektu</t>
  </si>
  <si>
    <t xml:space="preserve">Iné neoprávnené výdavky (EUR) </t>
  </si>
  <si>
    <t>Celková odplata za poskytované služby               (EUR)</t>
  </si>
  <si>
    <t xml:space="preserve">(8)  </t>
  </si>
  <si>
    <t>Externé riadenie projektu</t>
  </si>
  <si>
    <t>SPOLU Riadenie projektu</t>
  </si>
  <si>
    <t>Pro-rata = 10 x %PR</t>
  </si>
  <si>
    <t>0</t>
  </si>
  <si>
    <t>0%</t>
  </si>
  <si>
    <t>Opatrenie:</t>
  </si>
  <si>
    <t>3.1.</t>
  </si>
  <si>
    <t>3.1. (pozri komentár)</t>
  </si>
  <si>
    <t xml:space="preserve">3.1.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</si>
</sst>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1]"/>
  </numFmts>
  <fonts count="5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2"/>
      <name val="Arial"/>
      <family val="2"/>
      <charset val="238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13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trike/>
      <sz val="10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sz val="9"/>
      <color indexed="81"/>
      <name val="Tahoma"/>
      <charset val="1"/>
    </font>
    <font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rgb="FF0000FF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Border="1" applyAlignment="1" applyProtection="1"/>
    <xf numFmtId="0" fontId="6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/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" fillId="5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0" fillId="0" borderId="0" xfId="0" applyNumberFormat="1" applyFont="1" applyProtection="1"/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1" fillId="0" borderId="0" xfId="0" applyNumberFormat="1" applyFont="1" applyAlignment="1">
      <alignment horizontal="center" vertical="center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1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3" fillId="7" borderId="18" xfId="0" applyFont="1" applyFill="1" applyBorder="1" applyAlignment="1" applyProtection="1">
      <alignment horizontal="center" vertical="center" wrapText="1"/>
    </xf>
    <xf numFmtId="0" fontId="27" fillId="7" borderId="7" xfId="0" applyFont="1" applyFill="1" applyBorder="1" applyAlignment="1">
      <alignment horizontal="left" vertical="center" wrapText="1"/>
    </xf>
    <xf numFmtId="0" fontId="27" fillId="7" borderId="28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 applyProtection="1">
      <alignment vertical="center" wrapText="1"/>
      <protection locked="0"/>
    </xf>
    <xf numFmtId="0" fontId="22" fillId="2" borderId="1" xfId="0" applyFont="1" applyFill="1" applyBorder="1" applyAlignment="1" applyProtection="1">
      <alignment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right" vertical="center" wrapText="1"/>
      <protection locked="0"/>
    </xf>
    <xf numFmtId="4" fontId="2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Protection="1">
      <protection locked="0"/>
    </xf>
    <xf numFmtId="0" fontId="23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3" fillId="10" borderId="23" xfId="0" applyFont="1" applyFill="1" applyBorder="1" applyAlignment="1" applyProtection="1">
      <alignment horizontal="left" vertical="center"/>
    </xf>
    <xf numFmtId="0" fontId="29" fillId="10" borderId="22" xfId="0" applyFont="1" applyFill="1" applyBorder="1" applyAlignment="1" applyProtection="1">
      <alignment horizontal="left" vertical="center"/>
    </xf>
    <xf numFmtId="0" fontId="29" fillId="10" borderId="23" xfId="0" applyFont="1" applyFill="1" applyBorder="1" applyAlignment="1" applyProtection="1">
      <alignment horizontal="left" vertical="center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justify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23" fillId="0" borderId="16" xfId="0" applyFont="1" applyFill="1" applyBorder="1" applyAlignment="1" applyProtection="1">
      <alignment horizontal="justify" vertical="center" wrapText="1"/>
    </xf>
    <xf numFmtId="4" fontId="23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14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4" xfId="0" applyNumberFormat="1" applyFont="1" applyFill="1" applyBorder="1" applyAlignment="1" applyProtection="1">
      <alignment horizontal="right" vertical="center" wrapText="1"/>
      <protection locked="0"/>
    </xf>
    <xf numFmtId="0" fontId="23" fillId="3" borderId="11" xfId="0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left" vertical="center"/>
    </xf>
    <xf numFmtId="0" fontId="19" fillId="3" borderId="38" xfId="0" applyFont="1" applyFill="1" applyBorder="1" applyAlignment="1" applyProtection="1">
      <alignment horizontal="left" vertical="center"/>
    </xf>
    <xf numFmtId="0" fontId="19" fillId="3" borderId="39" xfId="0" applyFont="1" applyFill="1" applyBorder="1" applyAlignment="1" applyProtection="1">
      <alignment horizontal="left" vertical="center"/>
    </xf>
    <xf numFmtId="0" fontId="19" fillId="3" borderId="4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30" fillId="0" borderId="16" xfId="0" applyFont="1" applyFill="1" applyBorder="1" applyAlignment="1" applyProtection="1">
      <alignment horizontal="justify" vertical="center" wrapText="1"/>
    </xf>
    <xf numFmtId="0" fontId="30" fillId="0" borderId="1" xfId="0" applyFont="1" applyFill="1" applyBorder="1" applyAlignment="1" applyProtection="1">
      <alignment horizontal="left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30" fillId="2" borderId="1" xfId="0" applyFont="1" applyFill="1" applyBorder="1" applyAlignment="1" applyProtection="1">
      <alignment horizontal="center" vertical="center" wrapText="1"/>
    </xf>
    <xf numFmtId="0" fontId="31" fillId="7" borderId="0" xfId="0" applyFont="1" applyFill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>
      <alignment wrapText="1"/>
    </xf>
    <xf numFmtId="0" fontId="16" fillId="10" borderId="21" xfId="0" applyFont="1" applyFill="1" applyBorder="1" applyAlignment="1" applyProtection="1">
      <alignment horizontal="left" vertical="center"/>
    </xf>
    <xf numFmtId="0" fontId="13" fillId="10" borderId="22" xfId="0" applyFont="1" applyFill="1" applyBorder="1" applyAlignment="1" applyProtection="1">
      <alignment horizontal="left" vertical="center"/>
    </xf>
    <xf numFmtId="164" fontId="34" fillId="8" borderId="34" xfId="0" applyNumberFormat="1" applyFont="1" applyFill="1" applyBorder="1" applyAlignment="1" applyProtection="1">
      <alignment horizontal="center" wrapText="1"/>
      <protection locked="0"/>
    </xf>
    <xf numFmtId="0" fontId="35" fillId="8" borderId="32" xfId="0" applyFont="1" applyFill="1" applyBorder="1" applyProtection="1">
      <protection locked="0"/>
    </xf>
    <xf numFmtId="0" fontId="35" fillId="0" borderId="0" xfId="0" applyFont="1" applyProtection="1"/>
    <xf numFmtId="0" fontId="35" fillId="0" borderId="0" xfId="0" applyFont="1" applyProtection="1">
      <protection locked="0"/>
    </xf>
    <xf numFmtId="4" fontId="32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37" fillId="9" borderId="31" xfId="0" applyFont="1" applyFill="1" applyBorder="1" applyAlignment="1" applyProtection="1">
      <alignment horizontal="center" wrapText="1"/>
      <protection locked="0"/>
    </xf>
    <xf numFmtId="0" fontId="35" fillId="9" borderId="32" xfId="0" applyFont="1" applyFill="1" applyBorder="1" applyProtection="1">
      <protection locked="0"/>
    </xf>
    <xf numFmtId="0" fontId="34" fillId="9" borderId="31" xfId="0" applyFont="1" applyFill="1" applyBorder="1" applyAlignment="1" applyProtection="1">
      <alignment horizontal="center" wrapText="1"/>
      <protection locked="0"/>
    </xf>
    <xf numFmtId="0" fontId="38" fillId="0" borderId="0" xfId="0" applyFont="1" applyProtection="1"/>
    <xf numFmtId="0" fontId="38" fillId="0" borderId="0" xfId="0" applyFont="1" applyProtection="1">
      <protection locked="0"/>
    </xf>
    <xf numFmtId="0" fontId="28" fillId="0" borderId="19" xfId="0" applyFont="1" applyFill="1" applyBorder="1" applyAlignment="1" applyProtection="1">
      <alignment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4" fontId="23" fillId="0" borderId="6" xfId="0" applyNumberFormat="1" applyFont="1" applyBorder="1" applyAlignment="1" applyProtection="1">
      <alignment horizontal="center" vertical="center" wrapText="1"/>
      <protection locked="0"/>
    </xf>
    <xf numFmtId="4" fontId="23" fillId="0" borderId="6" xfId="0" applyNumberFormat="1" applyFont="1" applyBorder="1" applyAlignment="1" applyProtection="1">
      <alignment horizontal="right" vertical="center" wrapText="1"/>
      <protection locked="0"/>
    </xf>
    <xf numFmtId="4" fontId="23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32" fillId="12" borderId="31" xfId="0" applyNumberFormat="1" applyFont="1" applyFill="1" applyBorder="1" applyAlignment="1" applyProtection="1">
      <alignment horizontal="right" vertical="center" wrapText="1"/>
      <protection locked="0"/>
    </xf>
    <xf numFmtId="0" fontId="34" fillId="12" borderId="31" xfId="0" applyFont="1" applyFill="1" applyBorder="1" applyAlignment="1" applyProtection="1">
      <alignment horizontal="center" wrapText="1"/>
      <protection locked="0"/>
    </xf>
    <xf numFmtId="0" fontId="35" fillId="12" borderId="32" xfId="0" applyFont="1" applyFill="1" applyBorder="1" applyAlignment="1" applyProtection="1">
      <alignment horizontal="center" vertical="center"/>
      <protection locked="0"/>
    </xf>
    <xf numFmtId="4" fontId="32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3" fillId="3" borderId="1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4" fontId="32" fillId="8" borderId="9" xfId="0" applyNumberFormat="1" applyFont="1" applyFill="1" applyBorder="1" applyAlignment="1" applyProtection="1">
      <alignment horizontal="right" vertical="center" wrapText="1"/>
      <protection locked="0"/>
    </xf>
    <xf numFmtId="4" fontId="32" fillId="8" borderId="4" xfId="0" applyNumberFormat="1" applyFont="1" applyFill="1" applyBorder="1" applyAlignment="1" applyProtection="1">
      <alignment horizontal="right" vertical="center" wrapText="1"/>
      <protection locked="0"/>
    </xf>
    <xf numFmtId="49" fontId="39" fillId="3" borderId="13" xfId="0" applyNumberFormat="1" applyFont="1" applyFill="1" applyBorder="1" applyAlignment="1" applyProtection="1">
      <alignment horizontal="center" vertical="center" wrapText="1"/>
    </xf>
    <xf numFmtId="49" fontId="39" fillId="3" borderId="14" xfId="0" applyNumberFormat="1" applyFont="1" applyFill="1" applyBorder="1" applyAlignment="1" applyProtection="1">
      <alignment horizontal="center" vertical="center" wrapText="1"/>
    </xf>
    <xf numFmtId="49" fontId="39" fillId="3" borderId="15" xfId="0" applyNumberFormat="1" applyFont="1" applyFill="1" applyBorder="1" applyAlignment="1" applyProtection="1">
      <alignment horizontal="center" vertical="center" wrapText="1"/>
    </xf>
    <xf numFmtId="0" fontId="5" fillId="10" borderId="20" xfId="0" applyFont="1" applyFill="1" applyBorder="1" applyAlignment="1" applyProtection="1">
      <alignment horizontal="left" vertical="center"/>
    </xf>
    <xf numFmtId="0" fontId="5" fillId="10" borderId="24" xfId="0" applyFont="1" applyFill="1" applyBorder="1" applyAlignment="1" applyProtection="1">
      <alignment horizontal="left" vertical="center"/>
    </xf>
    <xf numFmtId="0" fontId="19" fillId="7" borderId="21" xfId="0" applyFont="1" applyFill="1" applyBorder="1" applyAlignment="1" applyProtection="1">
      <alignment horizontal="left" vertical="center"/>
    </xf>
    <xf numFmtId="0" fontId="21" fillId="7" borderId="22" xfId="0" applyFont="1" applyFill="1" applyBorder="1" applyAlignment="1">
      <alignment horizontal="left" vertical="center"/>
    </xf>
    <xf numFmtId="0" fontId="5" fillId="7" borderId="20" xfId="0" applyFont="1" applyFill="1" applyBorder="1" applyAlignment="1" applyProtection="1">
      <alignment horizontal="left" vertical="center"/>
    </xf>
    <xf numFmtId="0" fontId="5" fillId="7" borderId="24" xfId="0" applyFont="1" applyFill="1" applyBorder="1" applyAlignment="1" applyProtection="1">
      <alignment horizontal="left" vertical="center"/>
    </xf>
    <xf numFmtId="0" fontId="30" fillId="0" borderId="14" xfId="0" applyFont="1" applyFill="1" applyBorder="1" applyAlignment="1" applyProtection="1">
      <alignment horizontal="left" vertical="center" wrapText="1"/>
    </xf>
    <xf numFmtId="0" fontId="30" fillId="2" borderId="14" xfId="0" applyFont="1" applyFill="1" applyBorder="1" applyAlignment="1" applyProtection="1">
      <alignment horizontal="center" vertical="center" wrapText="1"/>
    </xf>
    <xf numFmtId="0" fontId="19" fillId="7" borderId="41" xfId="0" applyFont="1" applyFill="1" applyBorder="1" applyAlignment="1" applyProtection="1">
      <alignment horizontal="left" vertical="center"/>
    </xf>
    <xf numFmtId="0" fontId="21" fillId="7" borderId="20" xfId="0" applyFont="1" applyFill="1" applyBorder="1" applyAlignment="1">
      <alignment vertical="center"/>
    </xf>
    <xf numFmtId="0" fontId="21" fillId="7" borderId="22" xfId="0" applyFont="1" applyFill="1" applyBorder="1" applyAlignment="1">
      <alignment vertical="center"/>
    </xf>
    <xf numFmtId="0" fontId="23" fillId="3" borderId="16" xfId="0" applyFont="1" applyFill="1" applyBorder="1" applyAlignment="1" applyProtection="1">
      <alignment horizontal="center" vertical="center" wrapText="1"/>
    </xf>
    <xf numFmtId="0" fontId="23" fillId="3" borderId="17" xfId="0" applyFont="1" applyFill="1" applyBorder="1" applyAlignment="1" applyProtection="1">
      <alignment horizontal="center" vertical="center" wrapText="1"/>
    </xf>
    <xf numFmtId="0" fontId="40" fillId="0" borderId="5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justify" vertical="center" wrapText="1"/>
      <protection locked="0"/>
    </xf>
    <xf numFmtId="0" fontId="11" fillId="0" borderId="42" xfId="0" applyFont="1" applyBorder="1" applyAlignment="1" applyProtection="1">
      <alignment horizontal="left" vertical="center" wrapText="1"/>
      <protection locked="0"/>
    </xf>
    <xf numFmtId="49" fontId="39" fillId="3" borderId="1" xfId="0" applyNumberFormat="1" applyFont="1" applyFill="1" applyBorder="1" applyAlignment="1" applyProtection="1">
      <alignment horizontal="center" vertical="center" wrapText="1"/>
    </xf>
    <xf numFmtId="49" fontId="39" fillId="3" borderId="16" xfId="0" applyNumberFormat="1" applyFont="1" applyFill="1" applyBorder="1" applyAlignment="1" applyProtection="1">
      <alignment horizontal="center" vertical="center" wrapText="1"/>
    </xf>
    <xf numFmtId="49" fontId="39" fillId="3" borderId="17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" fontId="23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0" xfId="0" applyNumberFormat="1" applyFont="1" applyProtection="1"/>
    <xf numFmtId="0" fontId="16" fillId="3" borderId="25" xfId="0" applyFont="1" applyFill="1" applyBorder="1" applyAlignment="1" applyProtection="1">
      <alignment horizontal="left" vertical="center" wrapText="1"/>
    </xf>
    <xf numFmtId="10" fontId="3" fillId="0" borderId="14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left"/>
    </xf>
    <xf numFmtId="0" fontId="0" fillId="0" borderId="0" xfId="0" applyFont="1" applyProtection="1">
      <protection locked="0"/>
    </xf>
    <xf numFmtId="10" fontId="2" fillId="0" borderId="29" xfId="0" applyNumberFormat="1" applyFont="1" applyBorder="1" applyAlignment="1" applyProtection="1">
      <alignment horizontal="center" vertical="center"/>
      <protection locked="0"/>
    </xf>
    <xf numFmtId="10" fontId="2" fillId="0" borderId="36" xfId="0" applyNumberFormat="1" applyFont="1" applyBorder="1" applyAlignment="1" applyProtection="1">
      <alignment horizontal="center" vertical="center"/>
    </xf>
    <xf numFmtId="49" fontId="1" fillId="6" borderId="0" xfId="0" applyNumberFormat="1" applyFont="1" applyFill="1" applyBorder="1" applyAlignment="1">
      <alignment vertical="center" wrapText="1"/>
    </xf>
    <xf numFmtId="49" fontId="1" fillId="6" borderId="0" xfId="0" applyNumberFormat="1" applyFont="1" applyFill="1" applyBorder="1" applyAlignment="1">
      <alignment horizontal="justify" vertical="center" wrapText="1"/>
    </xf>
    <xf numFmtId="0" fontId="19" fillId="10" borderId="21" xfId="0" applyFont="1" applyFill="1" applyBorder="1" applyAlignment="1" applyProtection="1">
      <alignment horizontal="left" vertical="center"/>
    </xf>
    <xf numFmtId="0" fontId="20" fillId="10" borderId="22" xfId="0" applyFont="1" applyFill="1" applyBorder="1" applyAlignment="1">
      <alignment horizontal="left" vertical="center"/>
    </xf>
    <xf numFmtId="4" fontId="32" fillId="12" borderId="43" xfId="0" applyNumberFormat="1" applyFont="1" applyFill="1" applyBorder="1" applyAlignment="1" applyProtection="1">
      <alignment horizontal="right" vertical="center" wrapText="1"/>
      <protection locked="0"/>
    </xf>
    <xf numFmtId="4" fontId="32" fillId="12" borderId="34" xfId="0" applyNumberFormat="1" applyFont="1" applyFill="1" applyBorder="1" applyAlignment="1" applyProtection="1">
      <alignment horizontal="right" vertical="center" wrapText="1"/>
      <protection locked="0"/>
    </xf>
    <xf numFmtId="0" fontId="34" fillId="12" borderId="31" xfId="0" applyFont="1" applyFill="1" applyBorder="1" applyAlignment="1" applyProtection="1">
      <alignment horizontal="justify" wrapText="1"/>
      <protection locked="0"/>
    </xf>
    <xf numFmtId="0" fontId="1" fillId="0" borderId="0" xfId="0" applyFont="1" applyBorder="1" applyAlignment="1" applyProtection="1">
      <alignment vertical="center" wrapText="1"/>
    </xf>
    <xf numFmtId="10" fontId="3" fillId="0" borderId="35" xfId="0" applyNumberFormat="1" applyFont="1" applyBorder="1" applyAlignment="1" applyProtection="1">
      <alignment horizontal="center" vertical="center"/>
    </xf>
    <xf numFmtId="4" fontId="23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5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44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8" xfId="0" applyNumberFormat="1" applyFont="1" applyFill="1" applyBorder="1" applyAlignment="1" applyProtection="1">
      <alignment horizontal="right" vertical="center" wrapText="1"/>
      <protection locked="0"/>
    </xf>
    <xf numFmtId="49" fontId="31" fillId="3" borderId="14" xfId="0" applyNumberFormat="1" applyFont="1" applyFill="1" applyBorder="1" applyAlignment="1" applyProtection="1">
      <alignment horizontal="center" vertical="center" wrapText="1"/>
    </xf>
    <xf numFmtId="4" fontId="30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1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23" fillId="7" borderId="2" xfId="0" applyFont="1" applyFill="1" applyBorder="1" applyAlignment="1" applyProtection="1">
      <alignment horizontal="left" vertical="center"/>
    </xf>
    <xf numFmtId="0" fontId="0" fillId="7" borderId="7" xfId="0" applyFill="1" applyBorder="1" applyAlignment="1">
      <alignment horizontal="left" vertical="center" wrapText="1"/>
    </xf>
    <xf numFmtId="0" fontId="0" fillId="7" borderId="46" xfId="0" applyFill="1" applyBorder="1" applyAlignment="1">
      <alignment horizontal="left" vertical="center" wrapText="1"/>
    </xf>
    <xf numFmtId="0" fontId="5" fillId="7" borderId="2" xfId="0" applyFont="1" applyFill="1" applyBorder="1" applyAlignment="1" applyProtection="1">
      <alignment horizontal="left" vertical="center"/>
    </xf>
    <xf numFmtId="0" fontId="0" fillId="7" borderId="7" xfId="0" applyFill="1" applyBorder="1" applyAlignment="1">
      <alignment horizontal="left" vertical="center"/>
    </xf>
    <xf numFmtId="0" fontId="0" fillId="7" borderId="22" xfId="0" applyFill="1" applyBorder="1" applyAlignment="1">
      <alignment horizontal="left" vertical="center"/>
    </xf>
    <xf numFmtId="0" fontId="16" fillId="3" borderId="47" xfId="0" applyFont="1" applyFill="1" applyBorder="1" applyAlignment="1" applyProtection="1">
      <alignment horizontal="left" vertical="center" wrapText="1"/>
    </xf>
    <xf numFmtId="49" fontId="39" fillId="3" borderId="36" xfId="0" applyNumberFormat="1" applyFont="1" applyFill="1" applyBorder="1" applyAlignment="1" applyProtection="1">
      <alignment horizontal="center" vertical="center" wrapText="1"/>
    </xf>
    <xf numFmtId="4" fontId="32" fillId="12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9" borderId="43" xfId="0" applyNumberFormat="1" applyFont="1" applyFill="1" applyBorder="1" applyAlignment="1" applyProtection="1">
      <alignment horizontal="right" vertical="center" wrapText="1"/>
      <protection locked="0"/>
    </xf>
    <xf numFmtId="0" fontId="0" fillId="10" borderId="22" xfId="0" applyFill="1" applyBorder="1" applyAlignment="1">
      <alignment horizontal="left" vertical="center"/>
    </xf>
    <xf numFmtId="0" fontId="19" fillId="3" borderId="33" xfId="0" applyFont="1" applyFill="1" applyBorder="1" applyAlignment="1" applyProtection="1">
      <alignment horizontal="left" vertical="center"/>
    </xf>
    <xf numFmtId="10" fontId="2" fillId="0" borderId="2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left"/>
    </xf>
    <xf numFmtId="10" fontId="2" fillId="0" borderId="29" xfId="0" applyNumberFormat="1" applyFont="1" applyBorder="1" applyAlignment="1" applyProtection="1">
      <alignment horizontal="center" vertical="center"/>
    </xf>
    <xf numFmtId="10" fontId="3" fillId="0" borderId="45" xfId="0" applyNumberFormat="1" applyFont="1" applyBorder="1" applyAlignment="1">
      <alignment horizontal="center" vertical="center"/>
    </xf>
    <xf numFmtId="0" fontId="19" fillId="3" borderId="10" xfId="0" applyFont="1" applyFill="1" applyBorder="1" applyAlignment="1" applyProtection="1">
      <alignment horizontal="left" vertical="center"/>
    </xf>
    <xf numFmtId="0" fontId="19" fillId="3" borderId="16" xfId="0" applyFont="1" applyFill="1" applyBorder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left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48" xfId="0" applyFont="1" applyFill="1" applyBorder="1" applyAlignment="1" applyProtection="1">
      <alignment horizontal="center" vertical="center" wrapText="1"/>
    </xf>
    <xf numFmtId="0" fontId="29" fillId="3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6" fillId="7" borderId="7" xfId="0" applyFont="1" applyFill="1" applyBorder="1" applyAlignment="1">
      <alignment horizontal="left" vertical="center"/>
    </xf>
    <xf numFmtId="0" fontId="24" fillId="7" borderId="7" xfId="0" applyFont="1" applyFill="1" applyBorder="1" applyAlignment="1">
      <alignment horizontal="left" vertical="center"/>
    </xf>
    <xf numFmtId="0" fontId="19" fillId="10" borderId="21" xfId="0" applyFont="1" applyFill="1" applyBorder="1" applyAlignment="1" applyProtection="1">
      <alignment horizontal="left" vertical="center"/>
    </xf>
    <xf numFmtId="0" fontId="20" fillId="10" borderId="22" xfId="0" applyFont="1" applyFill="1" applyBorder="1" applyAlignment="1">
      <alignment horizontal="left" vertical="center"/>
    </xf>
    <xf numFmtId="0" fontId="5" fillId="10" borderId="41" xfId="0" applyFont="1" applyFill="1" applyBorder="1" applyAlignment="1" applyProtection="1">
      <alignment horizontal="left" vertical="center"/>
    </xf>
    <xf numFmtId="0" fontId="21" fillId="10" borderId="20" xfId="0" applyFont="1" applyFill="1" applyBorder="1" applyAlignment="1">
      <alignment horizontal="left" vertical="center"/>
    </xf>
    <xf numFmtId="49" fontId="23" fillId="0" borderId="5" xfId="0" applyNumberFormat="1" applyFont="1" applyFill="1" applyBorder="1" applyAlignment="1" applyProtection="1">
      <alignment horizontal="center" vertical="center" wrapText="1"/>
    </xf>
    <xf numFmtId="4" fontId="30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3" fillId="0" borderId="1" xfId="0" applyNumberFormat="1" applyFont="1" applyFill="1" applyBorder="1" applyAlignment="1" applyProtection="1">
      <alignment horizontal="center" vertical="center" wrapText="1"/>
    </xf>
    <xf numFmtId="49" fontId="23" fillId="0" borderId="14" xfId="0" applyNumberFormat="1" applyFont="1" applyFill="1" applyBorder="1" applyAlignment="1" applyProtection="1">
      <alignment horizontal="center" vertical="center" wrapText="1"/>
    </xf>
    <xf numFmtId="10" fontId="23" fillId="0" borderId="1" xfId="0" applyNumberFormat="1" applyFont="1" applyFill="1" applyBorder="1" applyAlignment="1" applyProtection="1">
      <alignment horizontal="right" vertical="center" wrapText="1"/>
      <protection locked="0"/>
    </xf>
    <xf numFmtId="10" fontId="23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3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9" xfId="0" applyFont="1" applyFill="1" applyBorder="1" applyAlignment="1" applyProtection="1">
      <alignment horizontal="justify" vertical="center" wrapText="1"/>
    </xf>
    <xf numFmtId="0" fontId="30" fillId="0" borderId="6" xfId="0" applyFont="1" applyFill="1" applyBorder="1" applyAlignment="1" applyProtection="1">
      <alignment horizontal="left" vertical="center" wrapText="1"/>
    </xf>
    <xf numFmtId="0" fontId="30" fillId="2" borderId="6" xfId="0" applyFont="1" applyFill="1" applyBorder="1" applyAlignment="1" applyProtection="1">
      <alignment horizontal="center" vertical="center" wrapText="1"/>
    </xf>
    <xf numFmtId="4" fontId="23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5" fillId="7" borderId="44" xfId="0" applyNumberFormat="1" applyFont="1" applyFill="1" applyBorder="1" applyAlignment="1" applyProtection="1">
      <alignment horizontal="right" vertical="center" wrapText="1"/>
      <protection locked="0"/>
    </xf>
    <xf numFmtId="4" fontId="30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49" xfId="0" applyFont="1" applyFill="1" applyBorder="1" applyAlignment="1" applyProtection="1">
      <alignment horizontal="left" vertical="center"/>
    </xf>
    <xf numFmtId="0" fontId="0" fillId="7" borderId="0" xfId="0" applyFill="1" applyBorder="1" applyAlignment="1">
      <alignment vertical="center"/>
    </xf>
    <xf numFmtId="49" fontId="23" fillId="0" borderId="27" xfId="0" applyNumberFormat="1" applyFont="1" applyFill="1" applyBorder="1" applyAlignment="1" applyProtection="1">
      <alignment horizontal="center" vertical="center" wrapText="1"/>
    </xf>
    <xf numFmtId="0" fontId="32" fillId="12" borderId="31" xfId="0" applyFont="1" applyFill="1" applyBorder="1" applyAlignment="1" applyProtection="1">
      <alignment horizontal="justify" vertical="center" wrapText="1"/>
      <protection locked="0"/>
    </xf>
    <xf numFmtId="0" fontId="44" fillId="12" borderId="32" xfId="0" applyFont="1" applyFill="1" applyBorder="1" applyAlignment="1" applyProtection="1">
      <alignment horizontal="left" vertical="center" wrapText="1"/>
      <protection locked="0"/>
    </xf>
    <xf numFmtId="0" fontId="43" fillId="12" borderId="32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</xf>
    <xf numFmtId="4" fontId="41" fillId="8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23" xfId="0" applyFont="1" applyFill="1" applyBorder="1" applyAlignment="1" applyProtection="1">
      <alignment horizontal="center" vertical="center" wrapText="1"/>
    </xf>
    <xf numFmtId="0" fontId="45" fillId="0" borderId="0" xfId="0" applyFont="1" applyBorder="1" applyAlignment="1" applyProtection="1">
      <alignment wrapText="1"/>
    </xf>
    <xf numFmtId="0" fontId="45" fillId="0" borderId="0" xfId="0" applyFont="1" applyBorder="1" applyAlignment="1" applyProtection="1">
      <alignment horizontal="left" vertical="center" wrapText="1"/>
    </xf>
    <xf numFmtId="0" fontId="47" fillId="7" borderId="0" xfId="0" applyFont="1" applyFill="1" applyAlignment="1" applyProtection="1">
      <alignment horizontal="left" vertical="center" wrapText="1"/>
    </xf>
    <xf numFmtId="10" fontId="31" fillId="0" borderId="0" xfId="0" applyNumberFormat="1" applyFont="1" applyAlignment="1" applyProtection="1">
      <alignment horizontal="center" vertical="center"/>
    </xf>
    <xf numFmtId="0" fontId="31" fillId="0" borderId="0" xfId="0" applyFont="1" applyAlignment="1" applyProtection="1">
      <alignment horizontal="center"/>
    </xf>
    <xf numFmtId="10" fontId="10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10" fontId="10" fillId="0" borderId="0" xfId="0" applyNumberFormat="1" applyFont="1" applyAlignment="1" applyProtection="1">
      <alignment horizontal="center" vertical="center"/>
      <protection locked="0"/>
    </xf>
    <xf numFmtId="49" fontId="48" fillId="0" borderId="0" xfId="0" applyNumberFormat="1" applyFont="1" applyFill="1" applyBorder="1" applyAlignment="1" applyProtection="1">
      <alignment horizontal="left"/>
    </xf>
    <xf numFmtId="0" fontId="21" fillId="10" borderId="20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right" vertical="center"/>
    </xf>
    <xf numFmtId="0" fontId="23" fillId="7" borderId="20" xfId="0" applyFont="1" applyFill="1" applyBorder="1" applyAlignment="1" applyProtection="1">
      <alignment horizontal="center" vertical="center" wrapText="1"/>
    </xf>
    <xf numFmtId="0" fontId="23" fillId="7" borderId="24" xfId="0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23" fillId="7" borderId="0" xfId="0" applyFont="1" applyFill="1" applyBorder="1" applyAlignment="1" applyProtection="1">
      <alignment horizontal="center" vertical="center" wrapText="1"/>
    </xf>
    <xf numFmtId="0" fontId="23" fillId="7" borderId="50" xfId="0" applyFont="1" applyFill="1" applyBorder="1" applyAlignment="1" applyProtection="1">
      <alignment horizontal="center" vertical="center" wrapText="1"/>
    </xf>
    <xf numFmtId="10" fontId="2" fillId="0" borderId="37" xfId="0" applyNumberFormat="1" applyFont="1" applyBorder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50" fillId="0" borderId="0" xfId="0" applyFont="1" applyAlignment="1" applyProtection="1">
      <alignment horizontal="center" vertical="center"/>
    </xf>
    <xf numFmtId="10" fontId="50" fillId="0" borderId="0" xfId="0" applyNumberFormat="1" applyFont="1" applyAlignment="1" applyProtection="1">
      <alignment horizontal="center" vertical="center"/>
    </xf>
    <xf numFmtId="49" fontId="51" fillId="3" borderId="14" xfId="0" applyNumberFormat="1" applyFont="1" applyFill="1" applyBorder="1" applyAlignment="1" applyProtection="1">
      <alignment horizontal="center" vertical="center" wrapText="1"/>
    </xf>
    <xf numFmtId="0" fontId="19" fillId="10" borderId="21" xfId="0" applyFont="1" applyFill="1" applyBorder="1" applyAlignment="1" applyProtection="1">
      <alignment horizontal="left" vertical="center"/>
    </xf>
    <xf numFmtId="10" fontId="10" fillId="0" borderId="29" xfId="0" applyNumberFormat="1" applyFont="1" applyBorder="1" applyAlignment="1">
      <alignment horizontal="center" vertical="center"/>
    </xf>
    <xf numFmtId="0" fontId="19" fillId="3" borderId="1" xfId="0" applyFont="1" applyFill="1" applyBorder="1" applyAlignment="1" applyProtection="1">
      <alignment horizontal="left" vertical="center"/>
    </xf>
    <xf numFmtId="0" fontId="5" fillId="3" borderId="5" xfId="0" applyFont="1" applyFill="1" applyBorder="1" applyAlignment="1" applyProtection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52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left" vertical="center" wrapText="1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 applyProtection="1">
      <alignment wrapText="1"/>
      <protection locked="0"/>
    </xf>
    <xf numFmtId="10" fontId="1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vertical="center"/>
    </xf>
    <xf numFmtId="49" fontId="52" fillId="3" borderId="14" xfId="0" applyNumberFormat="1" applyFont="1" applyFill="1" applyBorder="1" applyAlignment="1" applyProtection="1">
      <alignment horizontal="center" vertical="center" wrapText="1"/>
    </xf>
    <xf numFmtId="0" fontId="21" fillId="10" borderId="20" xfId="0" applyFont="1" applyFill="1" applyBorder="1" applyAlignment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</xf>
    <xf numFmtId="0" fontId="40" fillId="0" borderId="18" xfId="0" applyFont="1" applyFill="1" applyBorder="1" applyAlignment="1" applyProtection="1">
      <alignment horizontal="justify" vertical="center" wrapText="1"/>
    </xf>
    <xf numFmtId="49" fontId="40" fillId="0" borderId="5" xfId="0" applyNumberFormat="1" applyFont="1" applyFill="1" applyBorder="1" applyAlignment="1" applyProtection="1">
      <alignment horizontal="center" vertical="center" wrapText="1"/>
    </xf>
    <xf numFmtId="4" fontId="40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3" fillId="7" borderId="5" xfId="0" applyNumberFormat="1" applyFont="1" applyFill="1" applyBorder="1" applyAlignment="1" applyProtection="1">
      <alignment vertical="center"/>
      <protection locked="0"/>
    </xf>
    <xf numFmtId="4" fontId="40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9" fillId="3" borderId="1" xfId="0" applyFont="1" applyFill="1" applyBorder="1" applyAlignment="1" applyProtection="1">
      <alignment horizontal="center" vertical="center" wrapText="1"/>
    </xf>
    <xf numFmtId="49" fontId="31" fillId="3" borderId="1" xfId="0" applyNumberFormat="1" applyFont="1" applyFill="1" applyBorder="1" applyAlignment="1" applyProtection="1">
      <alignment horizontal="center" vertical="center" wrapText="1"/>
    </xf>
    <xf numFmtId="0" fontId="40" fillId="0" borderId="16" xfId="0" applyFont="1" applyFill="1" applyBorder="1" applyAlignment="1" applyProtection="1">
      <alignment horizontal="justify" vertical="center" wrapText="1"/>
    </xf>
    <xf numFmtId="0" fontId="40" fillId="0" borderId="1" xfId="0" applyFont="1" applyFill="1" applyBorder="1" applyAlignment="1" applyProtection="1">
      <alignment horizontal="left" vertical="center" wrapText="1"/>
    </xf>
    <xf numFmtId="49" fontId="40" fillId="0" borderId="1" xfId="0" applyNumberFormat="1" applyFont="1" applyFill="1" applyBorder="1" applyAlignment="1" applyProtection="1">
      <alignment horizontal="center" vertical="center" wrapText="1"/>
    </xf>
    <xf numFmtId="4" fontId="4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53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11" fillId="0" borderId="17" xfId="0" applyFont="1" applyBorder="1" applyAlignment="1" applyProtection="1">
      <alignment horizontal="left" vertical="center" wrapText="1"/>
      <protection locked="0"/>
    </xf>
    <xf numFmtId="49" fontId="39" fillId="2" borderId="18" xfId="0" applyNumberFormat="1" applyFont="1" applyFill="1" applyBorder="1" applyAlignment="1" applyProtection="1">
      <alignment horizontal="center" vertical="center" wrapText="1"/>
    </xf>
    <xf numFmtId="49" fontId="39" fillId="2" borderId="5" xfId="0" applyNumberFormat="1" applyFont="1" applyFill="1" applyBorder="1" applyAlignment="1" applyProtection="1">
      <alignment horizontal="center" vertical="center" wrapText="1"/>
    </xf>
    <xf numFmtId="49" fontId="39" fillId="2" borderId="42" xfId="0" applyNumberFormat="1" applyFont="1" applyFill="1" applyBorder="1" applyAlignment="1" applyProtection="1">
      <alignment horizontal="center" vertical="center" wrapText="1"/>
    </xf>
    <xf numFmtId="4" fontId="3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3" fillId="3" borderId="5" xfId="0" applyFont="1" applyFill="1" applyBorder="1" applyAlignment="1" applyProtection="1">
      <alignment horizontal="center" vertical="center" wrapText="1"/>
    </xf>
    <xf numFmtId="0" fontId="0" fillId="7" borderId="22" xfId="0" applyFill="1" applyBorder="1" applyAlignment="1">
      <alignment vertical="center"/>
    </xf>
    <xf numFmtId="0" fontId="8" fillId="0" borderId="0" xfId="0" applyFont="1" applyAlignment="1" applyProtection="1">
      <alignment horizontal="right"/>
    </xf>
    <xf numFmtId="0" fontId="22" fillId="0" borderId="21" xfId="0" applyFont="1" applyBorder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left" vertical="center"/>
      <protection locked="0"/>
    </xf>
    <xf numFmtId="0" fontId="22" fillId="0" borderId="23" xfId="0" applyFont="1" applyBorder="1" applyAlignment="1" applyProtection="1">
      <alignment horizontal="left" vertical="center"/>
      <protection locked="0"/>
    </xf>
    <xf numFmtId="0" fontId="22" fillId="0" borderId="33" xfId="0" applyFont="1" applyBorder="1" applyAlignment="1" applyProtection="1">
      <alignment horizontal="left" vertical="center"/>
      <protection locked="0"/>
    </xf>
    <xf numFmtId="0" fontId="0" fillId="0" borderId="7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12" borderId="3" xfId="0" applyFont="1" applyFill="1" applyBorder="1" applyAlignment="1" applyProtection="1">
      <alignment horizontal="left" vertical="center" wrapText="1"/>
      <protection locked="0"/>
    </xf>
    <xf numFmtId="0" fontId="32" fillId="12" borderId="4" xfId="0" applyFont="1" applyFill="1" applyBorder="1" applyAlignment="1" applyProtection="1">
      <alignment horizontal="left" vertical="center" wrapText="1"/>
      <protection locked="0"/>
    </xf>
    <xf numFmtId="0" fontId="32" fillId="12" borderId="34" xfId="0" applyFont="1" applyFill="1" applyBorder="1" applyAlignment="1" applyProtection="1">
      <alignment horizontal="left" vertical="center" wrapText="1"/>
      <protection locked="0"/>
    </xf>
    <xf numFmtId="0" fontId="32" fillId="9" borderId="30" xfId="0" applyFont="1" applyFill="1" applyBorder="1" applyAlignment="1" applyProtection="1">
      <alignment horizontal="left" vertical="center" wrapText="1"/>
      <protection locked="0"/>
    </xf>
    <xf numFmtId="0" fontId="32" fillId="9" borderId="31" xfId="0" applyFont="1" applyFill="1" applyBorder="1" applyAlignment="1" applyProtection="1">
      <alignment horizontal="left" vertical="center" wrapText="1"/>
      <protection locked="0"/>
    </xf>
    <xf numFmtId="0" fontId="32" fillId="8" borderId="3" xfId="0" applyFont="1" applyFill="1" applyBorder="1" applyAlignment="1" applyProtection="1">
      <alignment horizontal="left" wrapText="1"/>
      <protection locked="0"/>
    </xf>
    <xf numFmtId="0" fontId="32" fillId="8" borderId="4" xfId="0" applyFont="1" applyFill="1" applyBorder="1" applyAlignment="1" applyProtection="1">
      <alignment horizontal="left" wrapText="1"/>
      <protection locked="0"/>
    </xf>
    <xf numFmtId="0" fontId="22" fillId="0" borderId="7" xfId="0" applyFont="1" applyBorder="1" applyAlignment="1" applyProtection="1">
      <alignment horizontal="left" vertical="center"/>
      <protection locked="0"/>
    </xf>
    <xf numFmtId="0" fontId="22" fillId="0" borderId="28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/>
    </xf>
    <xf numFmtId="0" fontId="19" fillId="10" borderId="21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16" fillId="3" borderId="36" xfId="0" applyFont="1" applyFill="1" applyBorder="1" applyAlignment="1" applyProtection="1">
      <alignment horizontal="left" vertical="center" wrapText="1"/>
    </xf>
    <xf numFmtId="0" fontId="0" fillId="0" borderId="35" xfId="0" applyFont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19" fillId="7" borderId="21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19" fillId="7" borderId="23" xfId="0" applyFont="1" applyFill="1" applyBorder="1" applyAlignment="1" applyProtection="1">
      <alignment horizontal="left" vertical="center"/>
    </xf>
    <xf numFmtId="0" fontId="5" fillId="10" borderId="41" xfId="0" applyFont="1" applyFill="1" applyBorder="1" applyAlignment="1" applyProtection="1">
      <alignment horizontal="left" vertical="center"/>
    </xf>
    <xf numFmtId="0" fontId="21" fillId="10" borderId="20" xfId="0" applyFont="1" applyFill="1" applyBorder="1" applyAlignment="1">
      <alignment horizontal="left" vertical="center"/>
    </xf>
    <xf numFmtId="0" fontId="32" fillId="12" borderId="30" xfId="0" applyFont="1" applyFill="1" applyBorder="1" applyAlignment="1" applyProtection="1">
      <alignment horizontal="justify" vertical="center" wrapText="1"/>
    </xf>
    <xf numFmtId="0" fontId="43" fillId="12" borderId="31" xfId="0" applyFont="1" applyFill="1" applyBorder="1" applyAlignment="1">
      <alignment vertical="center" wrapText="1"/>
    </xf>
    <xf numFmtId="0" fontId="32" fillId="12" borderId="3" xfId="0" applyFont="1" applyFill="1" applyBorder="1" applyAlignment="1" applyProtection="1">
      <alignment horizontal="justify" vertical="center" wrapText="1"/>
    </xf>
    <xf numFmtId="0" fontId="42" fillId="12" borderId="4" xfId="0" applyFont="1" applyFill="1" applyBorder="1" applyAlignment="1">
      <alignment vertical="center" wrapText="1"/>
    </xf>
    <xf numFmtId="0" fontId="19" fillId="7" borderId="41" xfId="0" applyFont="1" applyFill="1" applyBorder="1" applyAlignment="1" applyProtection="1">
      <alignment horizontal="left" vertical="center"/>
    </xf>
    <xf numFmtId="0" fontId="19" fillId="7" borderId="20" xfId="0" applyFont="1" applyFill="1" applyBorder="1" applyAlignment="1" applyProtection="1">
      <alignment horizontal="left" vertical="center"/>
    </xf>
    <xf numFmtId="0" fontId="19" fillId="7" borderId="24" xfId="0" applyFont="1" applyFill="1" applyBorder="1" applyAlignment="1" applyProtection="1">
      <alignment horizontal="left" vertical="center"/>
    </xf>
    <xf numFmtId="0" fontId="0" fillId="0" borderId="35" xfId="0" applyBorder="1" applyAlignment="1"/>
    <xf numFmtId="0" fontId="22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2" fillId="0" borderId="2" xfId="0" applyFont="1" applyBorder="1" applyAlignment="1" applyProtection="1">
      <alignment horizontal="left" vertical="center"/>
      <protection locked="0"/>
    </xf>
    <xf numFmtId="0" fontId="16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/>
    <xf numFmtId="0" fontId="19" fillId="2" borderId="46" xfId="0" applyFont="1" applyFill="1" applyBorder="1" applyAlignment="1" applyProtection="1">
      <alignment horizontal="center" vertical="center"/>
    </xf>
    <xf numFmtId="0" fontId="19" fillId="2" borderId="5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E01\Man_FEU\Man_FEU\AE31%20-%20OKMP\Aktualiz&#225;cia%20metodiky%20OPII\!Prirucky_OPII\PpZ\Prilohy_PpZ_6-1\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Rozpočet projektu GP"/>
      <sheetName val="a) Rozpočet projektu NGP"/>
      <sheetName val="b)Pozemky"/>
      <sheetName val="Zdroj"/>
      <sheetName val="Hárok2"/>
      <sheetName val="Hárok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Z116"/>
  <sheetViews>
    <sheetView tabSelected="1" topLeftCell="A4" zoomScale="70" zoomScaleNormal="70" zoomScaleSheetLayoutView="70" workbookViewId="0">
      <pane ySplit="11" topLeftCell="A15" activePane="bottomLeft" state="frozen"/>
      <selection activeCell="A4" sqref="A4"/>
      <selection pane="bottomLeft" activeCell="S8" sqref="S8"/>
    </sheetView>
  </sheetViews>
  <sheetFormatPr defaultColWidth="9.140625" defaultRowHeight="15" x14ac:dyDescent="0.25"/>
  <cols>
    <col min="1" max="1" width="30.5703125" style="1" customWidth="1"/>
    <col min="2" max="2" width="16.7109375" style="1" customWidth="1"/>
    <col min="3" max="3" width="11.28515625" style="2" customWidth="1"/>
    <col min="4" max="4" width="9.28515625" style="3" customWidth="1"/>
    <col min="5" max="15" width="20.28515625" style="3" customWidth="1"/>
    <col min="16" max="16" width="21.7109375" style="3" customWidth="1"/>
    <col min="17" max="18" width="30.7109375" style="1" customWidth="1"/>
    <col min="19" max="19" width="10.5703125" style="5" customWidth="1"/>
    <col min="20" max="20" width="10.5703125" style="1" customWidth="1"/>
    <col min="21" max="40" width="9.140625" style="1" customWidth="1"/>
    <col min="41" max="16384" width="9.140625" style="1"/>
  </cols>
  <sheetData>
    <row r="1" spans="1:26" x14ac:dyDescent="0.25">
      <c r="A1" s="5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5"/>
      <c r="R1" s="5"/>
      <c r="S1" s="14"/>
      <c r="T1" s="15"/>
      <c r="U1" s="15"/>
      <c r="V1" s="15"/>
      <c r="W1" s="15"/>
      <c r="X1" s="15"/>
      <c r="Y1" s="15"/>
      <c r="Z1" s="15"/>
    </row>
    <row r="2" spans="1:26" x14ac:dyDescent="0.25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14"/>
      <c r="T2" s="15"/>
      <c r="U2" s="15"/>
      <c r="V2" s="15"/>
      <c r="W2" s="15"/>
      <c r="X2" s="15"/>
      <c r="Y2" s="15"/>
      <c r="Z2" s="15"/>
    </row>
    <row r="3" spans="1:26" x14ac:dyDescent="0.25">
      <c r="A3" s="5"/>
      <c r="B3" s="5"/>
      <c r="C3" s="6"/>
      <c r="D3" s="7"/>
      <c r="E3" s="7"/>
      <c r="F3" s="18"/>
      <c r="G3" s="7"/>
      <c r="H3" s="7"/>
      <c r="I3" s="7"/>
      <c r="J3" s="7"/>
      <c r="K3" s="7"/>
      <c r="L3" s="7"/>
      <c r="M3" s="7"/>
      <c r="N3" s="7"/>
      <c r="O3" s="7"/>
      <c r="P3" s="7"/>
      <c r="Q3" s="5"/>
      <c r="R3" s="5"/>
      <c r="S3" s="14"/>
      <c r="T3" s="15"/>
      <c r="U3" s="15"/>
      <c r="V3" s="15"/>
      <c r="W3" s="15"/>
      <c r="X3" s="15"/>
      <c r="Y3" s="15"/>
      <c r="Z3" s="15"/>
    </row>
    <row r="4" spans="1:26" x14ac:dyDescent="0.25">
      <c r="A4" s="8"/>
      <c r="B4" s="8"/>
      <c r="C4" s="2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5"/>
      <c r="S4" s="14"/>
      <c r="T4" s="14"/>
      <c r="U4" s="15"/>
      <c r="V4" s="15"/>
      <c r="W4" s="15"/>
      <c r="X4" s="15"/>
      <c r="Y4" s="15"/>
      <c r="Z4" s="15"/>
    </row>
    <row r="5" spans="1:26" ht="23.25" x14ac:dyDescent="0.35">
      <c r="A5" s="295" t="s">
        <v>152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14"/>
      <c r="T5" s="15"/>
      <c r="U5" s="15"/>
      <c r="V5" s="15"/>
      <c r="W5" s="15"/>
      <c r="X5" s="15"/>
      <c r="Y5" s="15"/>
      <c r="Z5" s="15"/>
    </row>
    <row r="6" spans="1:26" ht="15" customHeight="1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5"/>
      <c r="S6" s="14"/>
      <c r="T6" s="15"/>
      <c r="U6" s="15"/>
      <c r="V6" s="15"/>
      <c r="W6" s="15"/>
      <c r="X6" s="15"/>
      <c r="Y6" s="15"/>
      <c r="Z6" s="15"/>
    </row>
    <row r="7" spans="1:26" ht="20.25" customHeight="1" x14ac:dyDescent="0.25">
      <c r="A7" s="72" t="s">
        <v>153</v>
      </c>
      <c r="B7" s="280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2"/>
      <c r="S7" s="14"/>
      <c r="T7" s="15"/>
      <c r="U7" s="15"/>
      <c r="V7" s="15"/>
      <c r="W7" s="15"/>
      <c r="X7" s="15"/>
      <c r="Y7" s="15"/>
      <c r="Z7" s="15"/>
    </row>
    <row r="8" spans="1:26" ht="19.5" customHeight="1" x14ac:dyDescent="0.25">
      <c r="A8" s="73" t="s">
        <v>0</v>
      </c>
      <c r="B8" s="283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5"/>
      <c r="S8" s="14"/>
      <c r="T8" s="15"/>
      <c r="U8" s="15"/>
      <c r="V8" s="15"/>
      <c r="W8" s="15"/>
      <c r="X8" s="15"/>
      <c r="Y8" s="15"/>
      <c r="Z8" s="15"/>
    </row>
    <row r="9" spans="1:26" ht="20.25" customHeight="1" x14ac:dyDescent="0.25">
      <c r="A9" s="74" t="s">
        <v>179</v>
      </c>
      <c r="B9" s="283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5"/>
      <c r="S9" s="14"/>
      <c r="T9" s="15"/>
      <c r="U9" s="15"/>
      <c r="V9" s="15"/>
      <c r="W9" s="15"/>
      <c r="X9" s="15"/>
      <c r="Y9" s="15"/>
      <c r="Z9" s="15"/>
    </row>
    <row r="10" spans="1:26" s="142" customFormat="1" ht="43.5" thickBot="1" x14ac:dyDescent="0.3">
      <c r="A10" s="71" t="s">
        <v>63</v>
      </c>
      <c r="B10" s="153"/>
      <c r="C10" s="298" t="s">
        <v>64</v>
      </c>
      <c r="D10" s="299"/>
      <c r="E10" s="140"/>
      <c r="F10" s="139" t="s">
        <v>107</v>
      </c>
      <c r="G10" s="143"/>
      <c r="H10" s="139" t="s">
        <v>108</v>
      </c>
      <c r="I10" s="144"/>
      <c r="J10" s="139" t="s">
        <v>109</v>
      </c>
      <c r="K10" s="141"/>
      <c r="L10" s="257" t="s">
        <v>160</v>
      </c>
      <c r="M10" s="141"/>
      <c r="N10" s="141"/>
      <c r="O10" s="232"/>
      <c r="P10" s="139" t="s">
        <v>136</v>
      </c>
      <c r="Q10" s="225"/>
      <c r="R10" s="226">
        <f>IF($Q$10="ÁNO",G66-F66,0)</f>
        <v>0</v>
      </c>
      <c r="S10" s="14"/>
      <c r="T10" s="15"/>
      <c r="U10" s="15"/>
      <c r="V10" s="15"/>
      <c r="W10" s="15"/>
      <c r="X10" s="15"/>
      <c r="Y10" s="15"/>
      <c r="Z10" s="15"/>
    </row>
    <row r="11" spans="1:26" ht="60" customHeight="1" x14ac:dyDescent="0.25">
      <c r="A11" s="15" t="s">
        <v>154</v>
      </c>
      <c r="B11" s="218"/>
      <c r="C11" s="219"/>
      <c r="D11" s="212"/>
      <c r="E11" s="212"/>
      <c r="F11" s="218"/>
      <c r="G11" s="233" t="s">
        <v>156</v>
      </c>
      <c r="H11" s="234" t="s">
        <v>180</v>
      </c>
      <c r="I11" s="234" t="s">
        <v>180</v>
      </c>
      <c r="J11" s="233" t="s">
        <v>181</v>
      </c>
      <c r="K11" s="11"/>
      <c r="L11" s="11"/>
      <c r="M11" s="11"/>
      <c r="N11" s="11"/>
      <c r="O11" s="233" t="s">
        <v>180</v>
      </c>
      <c r="P11" s="233" t="s">
        <v>180</v>
      </c>
      <c r="Q11" s="233"/>
      <c r="R11" s="5"/>
      <c r="S11" s="14"/>
      <c r="T11" s="15"/>
      <c r="U11" s="15"/>
      <c r="V11" s="15"/>
      <c r="W11" s="15"/>
      <c r="X11" s="15"/>
      <c r="Y11" s="15"/>
      <c r="Z11" s="15"/>
    </row>
    <row r="12" spans="1:26" ht="52.5" customHeight="1" thickBot="1" x14ac:dyDescent="0.3">
      <c r="A12" s="15" t="s">
        <v>155</v>
      </c>
      <c r="B12" s="220"/>
      <c r="C12" s="221"/>
      <c r="D12" s="19"/>
      <c r="E12" s="19"/>
      <c r="F12" s="222"/>
      <c r="G12" s="233" t="s">
        <v>156</v>
      </c>
      <c r="H12" s="234" t="s">
        <v>180</v>
      </c>
      <c r="I12" s="234" t="s">
        <v>180</v>
      </c>
      <c r="J12" s="234" t="s">
        <v>180</v>
      </c>
      <c r="K12" s="234"/>
      <c r="L12" s="234"/>
      <c r="M12" s="234"/>
      <c r="N12" s="234"/>
      <c r="O12" s="234" t="s">
        <v>182</v>
      </c>
      <c r="P12" s="234" t="s">
        <v>180</v>
      </c>
      <c r="Q12" s="234"/>
      <c r="S12" s="14"/>
      <c r="T12" s="15"/>
      <c r="U12" s="15"/>
      <c r="V12" s="15"/>
      <c r="W12" s="15"/>
      <c r="X12" s="15"/>
      <c r="Y12" s="15"/>
      <c r="Z12" s="15"/>
    </row>
    <row r="13" spans="1:26" ht="98.25" customHeight="1" x14ac:dyDescent="0.25">
      <c r="A13" s="181" t="s">
        <v>1</v>
      </c>
      <c r="B13" s="106" t="s">
        <v>4</v>
      </c>
      <c r="C13" s="106" t="s">
        <v>2</v>
      </c>
      <c r="D13" s="106" t="s">
        <v>119</v>
      </c>
      <c r="E13" s="106" t="s">
        <v>92</v>
      </c>
      <c r="F13" s="106" t="s">
        <v>91</v>
      </c>
      <c r="G13" s="106" t="s">
        <v>90</v>
      </c>
      <c r="H13" s="106" t="s">
        <v>66</v>
      </c>
      <c r="I13" s="106" t="s">
        <v>141</v>
      </c>
      <c r="J13" s="106" t="s">
        <v>101</v>
      </c>
      <c r="K13" s="183" t="s">
        <v>102</v>
      </c>
      <c r="L13" s="183" t="s">
        <v>103</v>
      </c>
      <c r="M13" s="183" t="s">
        <v>159</v>
      </c>
      <c r="N13" s="183" t="s">
        <v>104</v>
      </c>
      <c r="O13" s="106" t="s">
        <v>139</v>
      </c>
      <c r="P13" s="106" t="s">
        <v>163</v>
      </c>
      <c r="Q13" s="106" t="s">
        <v>12</v>
      </c>
      <c r="R13" s="214" t="s">
        <v>157</v>
      </c>
      <c r="S13" s="14"/>
      <c r="T13" s="15"/>
      <c r="U13" s="15"/>
      <c r="V13" s="15"/>
      <c r="W13" s="15"/>
      <c r="X13" s="15"/>
      <c r="Y13" s="15"/>
      <c r="Z13" s="15"/>
    </row>
    <row r="14" spans="1:26" s="35" customFormat="1" ht="24.75" thickBot="1" x14ac:dyDescent="0.3">
      <c r="A14" s="113" t="s">
        <v>67</v>
      </c>
      <c r="B14" s="114" t="s">
        <v>68</v>
      </c>
      <c r="C14" s="114" t="s">
        <v>69</v>
      </c>
      <c r="D14" s="114" t="s">
        <v>70</v>
      </c>
      <c r="E14" s="114" t="s">
        <v>71</v>
      </c>
      <c r="F14" s="114" t="s">
        <v>75</v>
      </c>
      <c r="G14" s="114" t="s">
        <v>76</v>
      </c>
      <c r="H14" s="114" t="s">
        <v>72</v>
      </c>
      <c r="I14" s="114" t="s">
        <v>77</v>
      </c>
      <c r="J14" s="114" t="s">
        <v>78</v>
      </c>
      <c r="K14" s="158" t="s">
        <v>118</v>
      </c>
      <c r="L14" s="158" t="s">
        <v>106</v>
      </c>
      <c r="M14" s="158" t="s">
        <v>176</v>
      </c>
      <c r="N14" s="158" t="s">
        <v>105</v>
      </c>
      <c r="O14" s="114" t="s">
        <v>137</v>
      </c>
      <c r="P14" s="237" t="s">
        <v>164</v>
      </c>
      <c r="Q14" s="114" t="s">
        <v>73</v>
      </c>
      <c r="R14" s="115" t="s">
        <v>74</v>
      </c>
      <c r="S14" s="33"/>
      <c r="T14" s="34"/>
      <c r="U14" s="34"/>
      <c r="V14" s="34"/>
      <c r="W14" s="34"/>
      <c r="X14" s="34"/>
      <c r="Y14" s="34"/>
      <c r="Z14" s="34"/>
    </row>
    <row r="15" spans="1:26" ht="24.75" customHeight="1" x14ac:dyDescent="0.25">
      <c r="A15" s="83" t="s">
        <v>39</v>
      </c>
      <c r="B15" s="187" t="s">
        <v>56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84"/>
      <c r="R15" s="60"/>
      <c r="S15" s="14"/>
      <c r="T15" s="15"/>
      <c r="U15" s="15"/>
      <c r="V15" s="15"/>
      <c r="W15" s="15"/>
      <c r="X15" s="15"/>
      <c r="Y15" s="15"/>
      <c r="Z15" s="15"/>
    </row>
    <row r="16" spans="1:26" ht="18.75" customHeight="1" x14ac:dyDescent="0.25">
      <c r="A16" s="40" t="s">
        <v>57</v>
      </c>
      <c r="B16" s="165" t="s">
        <v>144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41"/>
      <c r="R16" s="42"/>
      <c r="S16" s="14"/>
      <c r="T16" s="15"/>
      <c r="U16" s="15"/>
      <c r="V16" s="15"/>
      <c r="W16" s="15"/>
      <c r="X16" s="15"/>
      <c r="Y16" s="15"/>
      <c r="Z16" s="15"/>
    </row>
    <row r="17" spans="1:26" ht="15" customHeight="1" x14ac:dyDescent="0.25">
      <c r="A17" s="43"/>
      <c r="B17" s="44"/>
      <c r="C17" s="45"/>
      <c r="D17" s="46">
        <v>0</v>
      </c>
      <c r="E17" s="47">
        <v>0</v>
      </c>
      <c r="F17" s="48">
        <f t="shared" ref="F17:F19" si="0">ROUND(D17*E17,2)</f>
        <v>0</v>
      </c>
      <c r="G17" s="49">
        <f t="shared" ref="G17:G27" si="1">ROUND(F17*1.2,2)</f>
        <v>0</v>
      </c>
      <c r="H17" s="63">
        <v>0</v>
      </c>
      <c r="I17" s="63">
        <f>ROUND(H17*$B$10,2)</f>
        <v>0</v>
      </c>
      <c r="J17" s="137">
        <f>ROUND(I17*$E$10,2)</f>
        <v>0</v>
      </c>
      <c r="K17" s="159">
        <f>ROUND(I17*$G$10,2)</f>
        <v>0</v>
      </c>
      <c r="L17" s="159">
        <f>ROUND(I17*$I$10,2)</f>
        <v>0</v>
      </c>
      <c r="M17" s="159">
        <f>ROUND(J17*$M$10,2)</f>
        <v>0</v>
      </c>
      <c r="N17" s="159">
        <f>ROUND(I17*$K$10,2)</f>
        <v>0</v>
      </c>
      <c r="O17" s="63">
        <f>ROUND(H17-I17,2)</f>
        <v>0</v>
      </c>
      <c r="P17" s="63">
        <f>IF($Q$10="ÁNO",F17-H17,G17-H17)</f>
        <v>0</v>
      </c>
      <c r="Q17" s="64"/>
      <c r="R17" s="65"/>
      <c r="S17" s="14"/>
      <c r="T17" s="15"/>
      <c r="U17" s="15"/>
      <c r="V17" s="15"/>
      <c r="W17" s="15"/>
      <c r="X17" s="15"/>
      <c r="Y17" s="15"/>
      <c r="Z17" s="15"/>
    </row>
    <row r="18" spans="1:26" ht="15" customHeight="1" x14ac:dyDescent="0.25">
      <c r="A18" s="43"/>
      <c r="B18" s="44"/>
      <c r="C18" s="45"/>
      <c r="D18" s="46">
        <v>0</v>
      </c>
      <c r="E18" s="47">
        <v>0</v>
      </c>
      <c r="F18" s="48">
        <f t="shared" si="0"/>
        <v>0</v>
      </c>
      <c r="G18" s="49">
        <f t="shared" si="1"/>
        <v>0</v>
      </c>
      <c r="H18" s="63">
        <v>0</v>
      </c>
      <c r="I18" s="63">
        <f t="shared" ref="I18:I19" si="2">ROUND(H18*$B$10,2)</f>
        <v>0</v>
      </c>
      <c r="J18" s="137">
        <f t="shared" ref="J18:J19" si="3">ROUND(I18*$E$10,2)</f>
        <v>0</v>
      </c>
      <c r="K18" s="159">
        <f>ROUND(I18*$G$10,2)</f>
        <v>0</v>
      </c>
      <c r="L18" s="159">
        <f>ROUND(I18*$I$10,2)</f>
        <v>0</v>
      </c>
      <c r="M18" s="159">
        <f>ROUND(J18*$M$10,2)</f>
        <v>0</v>
      </c>
      <c r="N18" s="159">
        <f>ROUND(I18*$K$10,2)</f>
        <v>0</v>
      </c>
      <c r="O18" s="63">
        <f>ROUND(H18-I18,2)</f>
        <v>0</v>
      </c>
      <c r="P18" s="63">
        <f>IF($Q$10="ÁNO",F18-H18,G18-H18)</f>
        <v>0</v>
      </c>
      <c r="Q18" s="64"/>
      <c r="R18" s="65"/>
      <c r="S18" s="14"/>
      <c r="T18" s="15"/>
      <c r="U18" s="15"/>
      <c r="V18" s="15"/>
      <c r="W18" s="15"/>
      <c r="X18" s="15"/>
      <c r="Y18" s="15"/>
      <c r="Z18" s="15"/>
    </row>
    <row r="19" spans="1:26" ht="15" customHeight="1" x14ac:dyDescent="0.25">
      <c r="A19" s="43"/>
      <c r="B19" s="44"/>
      <c r="C19" s="45"/>
      <c r="D19" s="46">
        <v>0</v>
      </c>
      <c r="E19" s="47">
        <v>0</v>
      </c>
      <c r="F19" s="48">
        <f t="shared" si="0"/>
        <v>0</v>
      </c>
      <c r="G19" s="49">
        <f t="shared" si="1"/>
        <v>0</v>
      </c>
      <c r="H19" s="63">
        <v>0</v>
      </c>
      <c r="I19" s="63">
        <f t="shared" si="2"/>
        <v>0</v>
      </c>
      <c r="J19" s="137">
        <f t="shared" si="3"/>
        <v>0</v>
      </c>
      <c r="K19" s="159">
        <f>ROUND(I19*$G$10,2)</f>
        <v>0</v>
      </c>
      <c r="L19" s="159">
        <f>ROUND(I19*$I$10,2)</f>
        <v>0</v>
      </c>
      <c r="M19" s="159">
        <f>ROUND(J19*$M$10,2)</f>
        <v>0</v>
      </c>
      <c r="N19" s="159">
        <f>ROUND(I19*$K$10,2)</f>
        <v>0</v>
      </c>
      <c r="O19" s="63">
        <f>ROUND(H19-I19,2)</f>
        <v>0</v>
      </c>
      <c r="P19" s="63">
        <f>IF($Q$10="ÁNO",F19-H19,G19-H19)</f>
        <v>0</v>
      </c>
      <c r="Q19" s="64"/>
      <c r="R19" s="65"/>
      <c r="S19" s="14"/>
      <c r="T19" s="15"/>
      <c r="U19" s="15"/>
      <c r="V19" s="15"/>
      <c r="W19" s="15"/>
      <c r="X19" s="15"/>
      <c r="Y19" s="15"/>
      <c r="Z19" s="15"/>
    </row>
    <row r="20" spans="1:26" ht="15.75" x14ac:dyDescent="0.25">
      <c r="A20" s="43"/>
      <c r="B20" s="44"/>
      <c r="C20" s="45"/>
      <c r="D20" s="46">
        <v>0</v>
      </c>
      <c r="E20" s="47">
        <v>0</v>
      </c>
      <c r="F20" s="48">
        <f t="shared" ref="F20:F27" si="4">ROUND(D20*E20,2)</f>
        <v>0</v>
      </c>
      <c r="G20" s="49">
        <f t="shared" si="1"/>
        <v>0</v>
      </c>
      <c r="H20" s="63">
        <v>0</v>
      </c>
      <c r="I20" s="63">
        <f t="shared" ref="I20:I27" si="5">ROUND(H20*$B$10,2)</f>
        <v>0</v>
      </c>
      <c r="J20" s="137">
        <f t="shared" ref="J20:J27" si="6">ROUND(I20*$E$10,2)</f>
        <v>0</v>
      </c>
      <c r="K20" s="159">
        <f>ROUND(I20*$G$10,2)</f>
        <v>0</v>
      </c>
      <c r="L20" s="159">
        <f>ROUND(I20*$I$10,2)</f>
        <v>0</v>
      </c>
      <c r="M20" s="159">
        <f>ROUND(J20*$M$10,2)</f>
        <v>0</v>
      </c>
      <c r="N20" s="159">
        <f>ROUND(I20*$K$10,2)</f>
        <v>0</v>
      </c>
      <c r="O20" s="63">
        <f>ROUND(H20-I20,2)</f>
        <v>0</v>
      </c>
      <c r="P20" s="63">
        <f>IF($Q$10="ÁNO",F20-H20,G20-H20)</f>
        <v>0</v>
      </c>
      <c r="Q20" s="64"/>
      <c r="R20" s="65"/>
      <c r="S20" s="14"/>
      <c r="T20" s="15"/>
      <c r="U20" s="15"/>
      <c r="V20" s="15"/>
      <c r="W20" s="15"/>
      <c r="X20" s="15"/>
      <c r="Y20" s="15"/>
      <c r="Z20" s="15"/>
    </row>
    <row r="21" spans="1:26" ht="15.75" x14ac:dyDescent="0.25">
      <c r="A21" s="43"/>
      <c r="B21" s="44"/>
      <c r="C21" s="45"/>
      <c r="D21" s="46">
        <v>0</v>
      </c>
      <c r="E21" s="47">
        <v>0</v>
      </c>
      <c r="F21" s="48">
        <f t="shared" si="4"/>
        <v>0</v>
      </c>
      <c r="G21" s="49">
        <f t="shared" si="1"/>
        <v>0</v>
      </c>
      <c r="H21" s="63">
        <v>0</v>
      </c>
      <c r="I21" s="63">
        <f t="shared" si="5"/>
        <v>0</v>
      </c>
      <c r="J21" s="137">
        <f t="shared" si="6"/>
        <v>0</v>
      </c>
      <c r="K21" s="159">
        <f>ROUND(I21*$G$10,2)</f>
        <v>0</v>
      </c>
      <c r="L21" s="159">
        <f>ROUND(I21*$I$10,2)</f>
        <v>0</v>
      </c>
      <c r="M21" s="159">
        <f>ROUND(J21*$M$10,2)</f>
        <v>0</v>
      </c>
      <c r="N21" s="159">
        <f>ROUND(I21*$K$10,2)</f>
        <v>0</v>
      </c>
      <c r="O21" s="63">
        <f>ROUND(H21-I21,2)</f>
        <v>0</v>
      </c>
      <c r="P21" s="63">
        <f>IF($Q$10="ÁNO",F21-H21,G21-H21)</f>
        <v>0</v>
      </c>
      <c r="Q21" s="64"/>
      <c r="R21" s="65"/>
      <c r="S21" s="14"/>
      <c r="T21" s="15"/>
      <c r="U21" s="15"/>
      <c r="V21" s="15"/>
      <c r="W21" s="15"/>
      <c r="X21" s="15"/>
      <c r="Y21" s="15"/>
      <c r="Z21" s="15"/>
    </row>
    <row r="22" spans="1:26" ht="15.75" x14ac:dyDescent="0.25">
      <c r="A22" s="40" t="s">
        <v>58</v>
      </c>
      <c r="B22" s="165" t="s">
        <v>145</v>
      </c>
      <c r="C22" s="185"/>
      <c r="D22" s="185"/>
      <c r="E22" s="185"/>
      <c r="F22" s="185"/>
      <c r="G22" s="185"/>
      <c r="H22" s="185"/>
      <c r="I22" s="185"/>
      <c r="J22" s="185"/>
      <c r="K22" s="159"/>
      <c r="L22" s="159"/>
      <c r="M22" s="159"/>
      <c r="N22" s="159"/>
      <c r="O22" s="185"/>
      <c r="P22" s="185"/>
      <c r="Q22" s="41"/>
      <c r="R22" s="42"/>
      <c r="S22" s="14"/>
      <c r="T22" s="15"/>
      <c r="U22" s="15"/>
      <c r="V22" s="15"/>
      <c r="W22" s="15"/>
      <c r="X22" s="15"/>
      <c r="Y22" s="15"/>
      <c r="Z22" s="15"/>
    </row>
    <row r="23" spans="1:26" ht="15.75" x14ac:dyDescent="0.25">
      <c r="A23" s="43"/>
      <c r="B23" s="44"/>
      <c r="C23" s="50"/>
      <c r="D23" s="46">
        <v>0</v>
      </c>
      <c r="E23" s="47">
        <v>0</v>
      </c>
      <c r="F23" s="48">
        <f t="shared" ref="F23:F25" si="7">ROUND(D23*E23,2)</f>
        <v>0</v>
      </c>
      <c r="G23" s="49">
        <f t="shared" si="1"/>
        <v>0</v>
      </c>
      <c r="H23" s="63">
        <v>0</v>
      </c>
      <c r="I23" s="63">
        <f t="shared" si="5"/>
        <v>0</v>
      </c>
      <c r="J23" s="137">
        <f t="shared" si="6"/>
        <v>0</v>
      </c>
      <c r="K23" s="159">
        <f>ROUND(I23*$G$10,2)</f>
        <v>0</v>
      </c>
      <c r="L23" s="159">
        <f>ROUND(I23*$I$10,2)</f>
        <v>0</v>
      </c>
      <c r="M23" s="159">
        <f>ROUND(J23*$M$10,2)</f>
        <v>0</v>
      </c>
      <c r="N23" s="159">
        <f>ROUND(I23*$K$10,2)</f>
        <v>0</v>
      </c>
      <c r="O23" s="63">
        <f>ROUND(H23-I23,2)</f>
        <v>0</v>
      </c>
      <c r="P23" s="63">
        <f>IF($Q$10="ÁNO",F23-H23,G23-H23)</f>
        <v>0</v>
      </c>
      <c r="Q23" s="64"/>
      <c r="R23" s="65"/>
      <c r="S23" s="14"/>
      <c r="T23" s="15"/>
      <c r="U23" s="15"/>
      <c r="V23" s="15"/>
      <c r="W23" s="15"/>
      <c r="X23" s="15"/>
      <c r="Y23" s="15"/>
      <c r="Z23" s="15"/>
    </row>
    <row r="24" spans="1:26" ht="15.75" x14ac:dyDescent="0.25">
      <c r="A24" s="43"/>
      <c r="B24" s="44"/>
      <c r="C24" s="50"/>
      <c r="D24" s="46">
        <v>0</v>
      </c>
      <c r="E24" s="47">
        <v>0</v>
      </c>
      <c r="F24" s="48">
        <f t="shared" si="7"/>
        <v>0</v>
      </c>
      <c r="G24" s="49">
        <f t="shared" si="1"/>
        <v>0</v>
      </c>
      <c r="H24" s="63">
        <v>0</v>
      </c>
      <c r="I24" s="63">
        <f t="shared" si="5"/>
        <v>0</v>
      </c>
      <c r="J24" s="137">
        <f t="shared" si="6"/>
        <v>0</v>
      </c>
      <c r="K24" s="159">
        <f>ROUND(I24*$G$10,2)</f>
        <v>0</v>
      </c>
      <c r="L24" s="159">
        <f>ROUND(I24*$I$10,2)</f>
        <v>0</v>
      </c>
      <c r="M24" s="159">
        <f>ROUND(J24*$M$10,2)</f>
        <v>0</v>
      </c>
      <c r="N24" s="159">
        <f>ROUND(I24*$K$10,2)</f>
        <v>0</v>
      </c>
      <c r="O24" s="63">
        <f>ROUND(H24-I24,2)</f>
        <v>0</v>
      </c>
      <c r="P24" s="63">
        <f>IF($Q$10="ÁNO",F24-H24,G24-H24)</f>
        <v>0</v>
      </c>
      <c r="Q24" s="64"/>
      <c r="R24" s="65"/>
      <c r="S24" s="14"/>
      <c r="T24" s="15"/>
      <c r="U24" s="15"/>
      <c r="V24" s="15"/>
      <c r="W24" s="15"/>
      <c r="X24" s="15"/>
      <c r="Y24" s="15"/>
      <c r="Z24" s="15"/>
    </row>
    <row r="25" spans="1:26" ht="15.75" x14ac:dyDescent="0.25">
      <c r="A25" s="43"/>
      <c r="B25" s="44"/>
      <c r="C25" s="50"/>
      <c r="D25" s="46">
        <v>0</v>
      </c>
      <c r="E25" s="47">
        <v>0</v>
      </c>
      <c r="F25" s="48">
        <f t="shared" si="7"/>
        <v>0</v>
      </c>
      <c r="G25" s="49">
        <f t="shared" si="1"/>
        <v>0</v>
      </c>
      <c r="H25" s="63">
        <v>0</v>
      </c>
      <c r="I25" s="63">
        <f t="shared" si="5"/>
        <v>0</v>
      </c>
      <c r="J25" s="137">
        <f t="shared" si="6"/>
        <v>0</v>
      </c>
      <c r="K25" s="159">
        <f>ROUND(I25*$G$10,2)</f>
        <v>0</v>
      </c>
      <c r="L25" s="159">
        <f>ROUND(I25*$I$10,2)</f>
        <v>0</v>
      </c>
      <c r="M25" s="159">
        <f>ROUND(J25*$M$10,2)</f>
        <v>0</v>
      </c>
      <c r="N25" s="159">
        <f>ROUND(I25*$K$10,2)</f>
        <v>0</v>
      </c>
      <c r="O25" s="63">
        <f>ROUND(H25-I25,2)</f>
        <v>0</v>
      </c>
      <c r="P25" s="63">
        <f>IF($Q$10="ÁNO",F25-H25,G25-H25)</f>
        <v>0</v>
      </c>
      <c r="Q25" s="64"/>
      <c r="R25" s="65"/>
      <c r="S25" s="14"/>
      <c r="T25" s="15"/>
      <c r="U25" s="15"/>
      <c r="V25" s="15"/>
      <c r="W25" s="15"/>
      <c r="X25" s="15"/>
      <c r="Y25" s="15"/>
      <c r="Z25" s="15"/>
    </row>
    <row r="26" spans="1:26" ht="15.75" x14ac:dyDescent="0.25">
      <c r="A26" s="43"/>
      <c r="B26" s="44"/>
      <c r="C26" s="45"/>
      <c r="D26" s="46">
        <v>0</v>
      </c>
      <c r="E26" s="47">
        <v>0</v>
      </c>
      <c r="F26" s="48">
        <f>ROUND(D26*E26,2)</f>
        <v>0</v>
      </c>
      <c r="G26" s="49">
        <f t="shared" si="1"/>
        <v>0</v>
      </c>
      <c r="H26" s="63">
        <v>0</v>
      </c>
      <c r="I26" s="63">
        <f t="shared" si="5"/>
        <v>0</v>
      </c>
      <c r="J26" s="137">
        <f t="shared" si="6"/>
        <v>0</v>
      </c>
      <c r="K26" s="159">
        <f>ROUND(I26*$G$10,2)</f>
        <v>0</v>
      </c>
      <c r="L26" s="159">
        <f>ROUND(I26*$I$10,2)</f>
        <v>0</v>
      </c>
      <c r="M26" s="159">
        <f>ROUND(J26*$M$10,2)</f>
        <v>0</v>
      </c>
      <c r="N26" s="159">
        <f>ROUND(I26*$K$10,2)</f>
        <v>0</v>
      </c>
      <c r="O26" s="63">
        <f>ROUND(H26-I26,2)</f>
        <v>0</v>
      </c>
      <c r="P26" s="63">
        <f>IF($Q$10="ÁNO",F26-H26,G26-H26)</f>
        <v>0</v>
      </c>
      <c r="Q26" s="64"/>
      <c r="R26" s="65"/>
      <c r="S26" s="14"/>
      <c r="T26" s="15"/>
      <c r="U26" s="15"/>
      <c r="V26" s="15"/>
      <c r="W26" s="15"/>
      <c r="X26" s="15"/>
      <c r="Y26" s="15"/>
      <c r="Z26" s="15"/>
    </row>
    <row r="27" spans="1:26" ht="16.5" thickBot="1" x14ac:dyDescent="0.3">
      <c r="A27" s="95"/>
      <c r="B27" s="44"/>
      <c r="C27" s="96"/>
      <c r="D27" s="97">
        <v>0</v>
      </c>
      <c r="E27" s="98">
        <v>0</v>
      </c>
      <c r="F27" s="99">
        <f t="shared" si="4"/>
        <v>0</v>
      </c>
      <c r="G27" s="49">
        <f t="shared" si="1"/>
        <v>0</v>
      </c>
      <c r="H27" s="63">
        <v>0</v>
      </c>
      <c r="I27" s="63">
        <f t="shared" si="5"/>
        <v>0</v>
      </c>
      <c r="J27" s="137">
        <f t="shared" si="6"/>
        <v>0</v>
      </c>
      <c r="K27" s="159">
        <f>ROUND(I27*$G$10,2)</f>
        <v>0</v>
      </c>
      <c r="L27" s="159">
        <f>ROUND(I27*$I$10,2)</f>
        <v>0</v>
      </c>
      <c r="M27" s="159">
        <f>ROUND(J27*$M$10,2)</f>
        <v>0</v>
      </c>
      <c r="N27" s="159">
        <f>ROUND(I27*$K$10,2)</f>
        <v>0</v>
      </c>
      <c r="O27" s="63">
        <f>ROUND(H27-I27,2)</f>
        <v>0</v>
      </c>
      <c r="P27" s="63">
        <f>IF($Q$10="ÁNO",F27-H27,G27-H27)</f>
        <v>0</v>
      </c>
      <c r="Q27" s="64"/>
      <c r="R27" s="65"/>
      <c r="S27" s="14"/>
      <c r="T27" s="15"/>
      <c r="U27" s="15"/>
      <c r="V27" s="15"/>
      <c r="W27" s="15"/>
      <c r="X27" s="15"/>
      <c r="Y27" s="15"/>
      <c r="Z27" s="15"/>
    </row>
    <row r="28" spans="1:26" s="88" customFormat="1" ht="16.5" customHeight="1" thickBot="1" x14ac:dyDescent="0.35">
      <c r="A28" s="286" t="s">
        <v>97</v>
      </c>
      <c r="B28" s="287"/>
      <c r="C28" s="287"/>
      <c r="D28" s="287"/>
      <c r="E28" s="288"/>
      <c r="F28" s="102">
        <f t="shared" ref="F28:P28" si="8">SUM(F17:F27)</f>
        <v>0</v>
      </c>
      <c r="G28" s="102">
        <f t="shared" si="8"/>
        <v>0</v>
      </c>
      <c r="H28" s="102">
        <f t="shared" si="8"/>
        <v>0</v>
      </c>
      <c r="I28" s="102">
        <f t="shared" si="8"/>
        <v>0</v>
      </c>
      <c r="J28" s="102">
        <f t="shared" si="8"/>
        <v>0</v>
      </c>
      <c r="K28" s="102">
        <f t="shared" si="8"/>
        <v>0</v>
      </c>
      <c r="L28" s="102">
        <f t="shared" si="8"/>
        <v>0</v>
      </c>
      <c r="M28" s="102">
        <f t="shared" si="8"/>
        <v>0</v>
      </c>
      <c r="N28" s="102">
        <f t="shared" si="8"/>
        <v>0</v>
      </c>
      <c r="O28" s="102">
        <f t="shared" si="8"/>
        <v>0</v>
      </c>
      <c r="P28" s="102">
        <f t="shared" si="8"/>
        <v>0</v>
      </c>
      <c r="Q28" s="103"/>
      <c r="R28" s="104"/>
      <c r="S28" s="93"/>
      <c r="T28" s="94"/>
      <c r="U28" s="94"/>
      <c r="V28" s="94"/>
      <c r="W28" s="94"/>
      <c r="X28" s="94"/>
      <c r="Y28" s="94"/>
      <c r="Z28" s="94"/>
    </row>
    <row r="29" spans="1:26" s="4" customFormat="1" ht="24.75" customHeight="1" x14ac:dyDescent="0.25">
      <c r="A29" s="83" t="s">
        <v>38</v>
      </c>
      <c r="B29" s="296" t="s">
        <v>96</v>
      </c>
      <c r="C29" s="297"/>
      <c r="D29" s="297"/>
      <c r="E29" s="297"/>
      <c r="F29" s="297"/>
      <c r="G29" s="297"/>
      <c r="H29" s="297"/>
      <c r="I29" s="297"/>
      <c r="J29" s="297"/>
      <c r="K29" s="297"/>
      <c r="L29" s="297"/>
      <c r="M29" s="297"/>
      <c r="N29" s="297"/>
      <c r="O29" s="297"/>
      <c r="P29" s="297"/>
      <c r="Q29" s="61"/>
      <c r="R29" s="62"/>
      <c r="S29" s="16"/>
      <c r="T29" s="17"/>
      <c r="U29" s="17"/>
      <c r="V29" s="17"/>
      <c r="W29" s="17"/>
      <c r="X29" s="17"/>
      <c r="Y29" s="17"/>
      <c r="Z29" s="17"/>
    </row>
    <row r="30" spans="1:26" s="4" customFormat="1" ht="45" hidden="1" x14ac:dyDescent="0.25">
      <c r="A30" s="37" t="s">
        <v>1</v>
      </c>
      <c r="B30" s="38" t="s">
        <v>4</v>
      </c>
      <c r="C30" s="38" t="s">
        <v>2</v>
      </c>
      <c r="D30" s="38" t="s">
        <v>3</v>
      </c>
      <c r="E30" s="38" t="s">
        <v>9</v>
      </c>
      <c r="F30" s="38" t="s">
        <v>10</v>
      </c>
      <c r="G30" s="38" t="s">
        <v>14</v>
      </c>
      <c r="H30" s="38"/>
      <c r="I30" s="38"/>
      <c r="J30" s="38"/>
      <c r="K30" s="38"/>
      <c r="L30" s="38"/>
      <c r="M30" s="38"/>
      <c r="N30" s="38"/>
      <c r="O30" s="38"/>
      <c r="P30" s="38"/>
      <c r="Q30" s="38" t="s">
        <v>11</v>
      </c>
      <c r="R30" s="39" t="s">
        <v>12</v>
      </c>
      <c r="S30" s="16"/>
      <c r="T30" s="17"/>
      <c r="U30" s="17"/>
      <c r="V30" s="17"/>
      <c r="W30" s="17"/>
      <c r="X30" s="17"/>
      <c r="Y30" s="17"/>
      <c r="Z30" s="17"/>
    </row>
    <row r="31" spans="1:26" ht="18.75" customHeight="1" x14ac:dyDescent="0.25">
      <c r="A31" s="40" t="s">
        <v>61</v>
      </c>
      <c r="B31" s="162" t="s">
        <v>146</v>
      </c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41"/>
      <c r="R31" s="42"/>
      <c r="S31" s="14"/>
      <c r="T31" s="15"/>
      <c r="U31" s="15"/>
      <c r="V31" s="15"/>
      <c r="W31" s="15"/>
      <c r="X31" s="15"/>
      <c r="Y31" s="15"/>
      <c r="Z31" s="15"/>
    </row>
    <row r="32" spans="1:26" ht="15.75" x14ac:dyDescent="0.25">
      <c r="A32" s="43"/>
      <c r="B32" s="44"/>
      <c r="C32" s="51"/>
      <c r="D32" s="46">
        <v>0</v>
      </c>
      <c r="E32" s="47">
        <v>0</v>
      </c>
      <c r="F32" s="49">
        <f t="shared" ref="F32:F42" si="9">ROUND(D32*E32,2)</f>
        <v>0</v>
      </c>
      <c r="G32" s="49">
        <f t="shared" ref="G32:G36" si="10">ROUND(F32*1.2,2)</f>
        <v>0</v>
      </c>
      <c r="H32" s="63">
        <v>0</v>
      </c>
      <c r="I32" s="63">
        <f t="shared" ref="I32:I36" si="11">ROUND(H32*$B$10,2)</f>
        <v>0</v>
      </c>
      <c r="J32" s="137">
        <f t="shared" ref="J32:J36" si="12">ROUND(I32*$E$10,2)</f>
        <v>0</v>
      </c>
      <c r="K32" s="159">
        <f>ROUND(I32*$G$10,2)</f>
        <v>0</v>
      </c>
      <c r="L32" s="159">
        <f>ROUND(I32*$I$10,2)</f>
        <v>0</v>
      </c>
      <c r="M32" s="159">
        <f>ROUND(J32*$M$10,2)</f>
        <v>0</v>
      </c>
      <c r="N32" s="159">
        <f>ROUND(I32*$K$10,2)</f>
        <v>0</v>
      </c>
      <c r="O32" s="63">
        <f>ROUND(H32-I32,2)</f>
        <v>0</v>
      </c>
      <c r="P32" s="63">
        <f>IF($Q$10="ÁNO",F32-H32,G32-H32)</f>
        <v>0</v>
      </c>
      <c r="Q32" s="64"/>
      <c r="R32" s="65"/>
      <c r="S32" s="14"/>
      <c r="T32" s="15"/>
      <c r="U32" s="15"/>
      <c r="V32" s="15"/>
      <c r="W32" s="15"/>
      <c r="X32" s="15"/>
      <c r="Y32" s="15"/>
      <c r="Z32" s="15"/>
    </row>
    <row r="33" spans="1:26" ht="15.75" x14ac:dyDescent="0.25">
      <c r="A33" s="43"/>
      <c r="B33" s="44"/>
      <c r="C33" s="51"/>
      <c r="D33" s="46">
        <v>0</v>
      </c>
      <c r="E33" s="47">
        <v>0</v>
      </c>
      <c r="F33" s="49">
        <f t="shared" ref="F33:F34" si="13">ROUND(D33*E33,2)</f>
        <v>0</v>
      </c>
      <c r="G33" s="49">
        <f t="shared" ref="G33:G34" si="14">ROUND(F33*1.2,2)</f>
        <v>0</v>
      </c>
      <c r="H33" s="63">
        <v>0</v>
      </c>
      <c r="I33" s="63">
        <f t="shared" ref="I33:I34" si="15">ROUND(H33*$B$10,2)</f>
        <v>0</v>
      </c>
      <c r="J33" s="137">
        <f t="shared" ref="J33:J34" si="16">ROUND(I33*$E$10,2)</f>
        <v>0</v>
      </c>
      <c r="K33" s="159">
        <f>ROUND(I33*$G$10,2)</f>
        <v>0</v>
      </c>
      <c r="L33" s="159">
        <f>ROUND(I33*$I$10,2)</f>
        <v>0</v>
      </c>
      <c r="M33" s="159">
        <f>ROUND(J33*$M$10,2)</f>
        <v>0</v>
      </c>
      <c r="N33" s="159">
        <f>ROUND(I33*$K$10,2)</f>
        <v>0</v>
      </c>
      <c r="O33" s="63">
        <f>ROUND(H33-I33,2)</f>
        <v>0</v>
      </c>
      <c r="P33" s="63">
        <f>IF($Q$10="ÁNO",F33-H33,G33-H33)</f>
        <v>0</v>
      </c>
      <c r="Q33" s="64"/>
      <c r="R33" s="65"/>
      <c r="S33" s="14"/>
      <c r="T33" s="15"/>
      <c r="U33" s="15"/>
      <c r="V33" s="15"/>
      <c r="W33" s="15"/>
      <c r="X33" s="15"/>
      <c r="Y33" s="15"/>
      <c r="Z33" s="15"/>
    </row>
    <row r="34" spans="1:26" ht="15.75" x14ac:dyDescent="0.25">
      <c r="A34" s="43"/>
      <c r="B34" s="44"/>
      <c r="C34" s="51"/>
      <c r="D34" s="46">
        <v>0</v>
      </c>
      <c r="E34" s="47">
        <v>0</v>
      </c>
      <c r="F34" s="49">
        <f t="shared" si="13"/>
        <v>0</v>
      </c>
      <c r="G34" s="49">
        <f t="shared" si="14"/>
        <v>0</v>
      </c>
      <c r="H34" s="63">
        <v>0</v>
      </c>
      <c r="I34" s="63">
        <f t="shared" si="15"/>
        <v>0</v>
      </c>
      <c r="J34" s="137">
        <f t="shared" si="16"/>
        <v>0</v>
      </c>
      <c r="K34" s="159">
        <f>ROUND(I34*$G$10,2)</f>
        <v>0</v>
      </c>
      <c r="L34" s="159">
        <f>ROUND(I34*$I$10,2)</f>
        <v>0</v>
      </c>
      <c r="M34" s="159">
        <f>ROUND(J34*$M$10,2)</f>
        <v>0</v>
      </c>
      <c r="N34" s="159">
        <f>ROUND(I34*$K$10,2)</f>
        <v>0</v>
      </c>
      <c r="O34" s="63">
        <f>ROUND(H34-I34,2)</f>
        <v>0</v>
      </c>
      <c r="P34" s="63">
        <f>IF($Q$10="ÁNO",F34-H34,G34-H34)</f>
        <v>0</v>
      </c>
      <c r="Q34" s="64"/>
      <c r="R34" s="65"/>
      <c r="S34" s="14"/>
      <c r="T34" s="15"/>
      <c r="U34" s="15"/>
      <c r="V34" s="15"/>
      <c r="W34" s="15"/>
      <c r="X34" s="15"/>
      <c r="Y34" s="15"/>
      <c r="Z34" s="15"/>
    </row>
    <row r="35" spans="1:26" ht="15.75" x14ac:dyDescent="0.25">
      <c r="A35" s="43"/>
      <c r="B35" s="44"/>
      <c r="C35" s="52"/>
      <c r="D35" s="46">
        <v>0</v>
      </c>
      <c r="E35" s="47">
        <v>0</v>
      </c>
      <c r="F35" s="49">
        <f t="shared" si="9"/>
        <v>0</v>
      </c>
      <c r="G35" s="49">
        <f t="shared" si="10"/>
        <v>0</v>
      </c>
      <c r="H35" s="63">
        <v>0</v>
      </c>
      <c r="I35" s="63">
        <f t="shared" si="11"/>
        <v>0</v>
      </c>
      <c r="J35" s="137">
        <f t="shared" si="12"/>
        <v>0</v>
      </c>
      <c r="K35" s="159">
        <f>ROUND(I35*$G$10,2)</f>
        <v>0</v>
      </c>
      <c r="L35" s="159">
        <f>ROUND(I35*$I$10,2)</f>
        <v>0</v>
      </c>
      <c r="M35" s="159">
        <f>ROUND(J35*$M$10,2)</f>
        <v>0</v>
      </c>
      <c r="N35" s="159">
        <f>ROUND(I35*$K$10,2)</f>
        <v>0</v>
      </c>
      <c r="O35" s="63">
        <f>ROUND(H35-I35,2)</f>
        <v>0</v>
      </c>
      <c r="P35" s="63">
        <f>IF($Q$10="ÁNO",F35-H35,G35-H35)</f>
        <v>0</v>
      </c>
      <c r="Q35" s="64"/>
      <c r="R35" s="65"/>
      <c r="S35" s="14"/>
      <c r="T35" s="15"/>
      <c r="U35" s="15"/>
      <c r="V35" s="15"/>
      <c r="W35" s="15"/>
      <c r="X35" s="15"/>
      <c r="Y35" s="15"/>
      <c r="Z35" s="15"/>
    </row>
    <row r="36" spans="1:26" ht="15.75" x14ac:dyDescent="0.25">
      <c r="A36" s="43"/>
      <c r="B36" s="44"/>
      <c r="C36" s="52"/>
      <c r="D36" s="46">
        <v>0</v>
      </c>
      <c r="E36" s="47">
        <v>0</v>
      </c>
      <c r="F36" s="48">
        <f t="shared" si="9"/>
        <v>0</v>
      </c>
      <c r="G36" s="49">
        <f t="shared" si="10"/>
        <v>0</v>
      </c>
      <c r="H36" s="63">
        <v>0</v>
      </c>
      <c r="I36" s="63">
        <f t="shared" si="11"/>
        <v>0</v>
      </c>
      <c r="J36" s="137">
        <f t="shared" si="12"/>
        <v>0</v>
      </c>
      <c r="K36" s="159">
        <f>ROUND(I36*$G$10,2)</f>
        <v>0</v>
      </c>
      <c r="L36" s="159">
        <f>ROUND(I36*$I$10,2)</f>
        <v>0</v>
      </c>
      <c r="M36" s="159">
        <f>ROUND(J36*$M$10,2)</f>
        <v>0</v>
      </c>
      <c r="N36" s="159">
        <f>ROUND(I36*$K$10,2)</f>
        <v>0</v>
      </c>
      <c r="O36" s="63">
        <f>ROUND(H36-I36,2)</f>
        <v>0</v>
      </c>
      <c r="P36" s="63">
        <f>IF($Q$10="ÁNO",F36-H36,G36-H36)</f>
        <v>0</v>
      </c>
      <c r="Q36" s="64"/>
      <c r="R36" s="65"/>
      <c r="S36" s="14"/>
      <c r="T36" s="15"/>
      <c r="U36" s="15"/>
      <c r="V36" s="15"/>
      <c r="W36" s="15"/>
      <c r="X36" s="15"/>
      <c r="Y36" s="15"/>
      <c r="Z36" s="15"/>
    </row>
    <row r="37" spans="1:26" ht="15.75" x14ac:dyDescent="0.25">
      <c r="A37" s="40" t="s">
        <v>62</v>
      </c>
      <c r="B37" s="165" t="s">
        <v>147</v>
      </c>
      <c r="C37" s="185"/>
      <c r="D37" s="185"/>
      <c r="E37" s="185"/>
      <c r="F37" s="185"/>
      <c r="G37" s="185"/>
      <c r="H37" s="185"/>
      <c r="I37" s="185"/>
      <c r="J37" s="185"/>
      <c r="K37" s="159"/>
      <c r="L37" s="159"/>
      <c r="M37" s="159"/>
      <c r="N37" s="159"/>
      <c r="O37" s="185"/>
      <c r="P37" s="185"/>
      <c r="Q37" s="41"/>
      <c r="R37" s="42"/>
      <c r="S37" s="14"/>
      <c r="T37" s="15"/>
      <c r="U37" s="15"/>
      <c r="V37" s="15"/>
      <c r="W37" s="15"/>
      <c r="X37" s="15"/>
      <c r="Y37" s="15"/>
      <c r="Z37" s="15"/>
    </row>
    <row r="38" spans="1:26" ht="15.75" x14ac:dyDescent="0.25">
      <c r="A38" s="43"/>
      <c r="B38" s="44"/>
      <c r="C38" s="53"/>
      <c r="D38" s="46">
        <v>0</v>
      </c>
      <c r="E38" s="47">
        <v>0</v>
      </c>
      <c r="F38" s="48">
        <f t="shared" ref="F38:F41" si="17">ROUND(D38*E38,2)</f>
        <v>0</v>
      </c>
      <c r="G38" s="49">
        <f t="shared" ref="G38:G42" si="18">ROUND(F38*1.2,2)</f>
        <v>0</v>
      </c>
      <c r="H38" s="63">
        <v>0</v>
      </c>
      <c r="I38" s="63">
        <f t="shared" ref="I38:I42" si="19">ROUND(H38*$B$10,2)</f>
        <v>0</v>
      </c>
      <c r="J38" s="137">
        <f t="shared" ref="J38:J42" si="20">ROUND(I38*$E$10,2)</f>
        <v>0</v>
      </c>
      <c r="K38" s="159">
        <f>ROUND(I38*$G$10,2)</f>
        <v>0</v>
      </c>
      <c r="L38" s="159">
        <f>ROUND(I38*$I$10,2)</f>
        <v>0</v>
      </c>
      <c r="M38" s="159">
        <f>ROUND(J38*$M$10,2)</f>
        <v>0</v>
      </c>
      <c r="N38" s="159">
        <f>ROUND(I38*$K$10,2)</f>
        <v>0</v>
      </c>
      <c r="O38" s="63">
        <f>ROUND(H38-I38,2)</f>
        <v>0</v>
      </c>
      <c r="P38" s="63">
        <f>IF($Q$10="ÁNO",F38-H38,G38-H38)</f>
        <v>0</v>
      </c>
      <c r="Q38" s="64"/>
      <c r="R38" s="65"/>
      <c r="S38" s="14"/>
      <c r="T38" s="15"/>
      <c r="U38" s="15"/>
      <c r="V38" s="15"/>
      <c r="W38" s="15"/>
      <c r="X38" s="15"/>
      <c r="Y38" s="15"/>
      <c r="Z38" s="15"/>
    </row>
    <row r="39" spans="1:26" ht="15.75" x14ac:dyDescent="0.25">
      <c r="A39" s="43"/>
      <c r="B39" s="44"/>
      <c r="C39" s="53"/>
      <c r="D39" s="46">
        <v>0</v>
      </c>
      <c r="E39" s="47">
        <v>0</v>
      </c>
      <c r="F39" s="48">
        <f t="shared" ref="F39:F40" si="21">ROUND(D39*E39,2)</f>
        <v>0</v>
      </c>
      <c r="G39" s="49">
        <f t="shared" ref="G39:G40" si="22">ROUND(F39*1.2,2)</f>
        <v>0</v>
      </c>
      <c r="H39" s="63">
        <v>0</v>
      </c>
      <c r="I39" s="63">
        <f t="shared" ref="I39:I40" si="23">ROUND(H39*$B$10,2)</f>
        <v>0</v>
      </c>
      <c r="J39" s="137">
        <f t="shared" ref="J39:J40" si="24">ROUND(I39*$E$10,2)</f>
        <v>0</v>
      </c>
      <c r="K39" s="159">
        <f>ROUND(I39*$G$10,2)</f>
        <v>0</v>
      </c>
      <c r="L39" s="159">
        <f>ROUND(I39*$I$10,2)</f>
        <v>0</v>
      </c>
      <c r="M39" s="159">
        <f>ROUND(J39*$M$10,2)</f>
        <v>0</v>
      </c>
      <c r="N39" s="159">
        <f>ROUND(I39*$K$10,2)</f>
        <v>0</v>
      </c>
      <c r="O39" s="63">
        <f>ROUND(H39-I39,2)</f>
        <v>0</v>
      </c>
      <c r="P39" s="63">
        <f>IF($Q$10="ÁNO",F39-H39,G39-H39)</f>
        <v>0</v>
      </c>
      <c r="Q39" s="64"/>
      <c r="R39" s="65"/>
      <c r="S39" s="14"/>
      <c r="T39" s="15"/>
      <c r="U39" s="15"/>
      <c r="V39" s="15"/>
      <c r="W39" s="15"/>
      <c r="X39" s="15"/>
      <c r="Y39" s="15"/>
      <c r="Z39" s="15"/>
    </row>
    <row r="40" spans="1:26" ht="15.75" x14ac:dyDescent="0.25">
      <c r="A40" s="43"/>
      <c r="B40" s="44"/>
      <c r="C40" s="53"/>
      <c r="D40" s="46">
        <v>0</v>
      </c>
      <c r="E40" s="47">
        <v>0</v>
      </c>
      <c r="F40" s="48">
        <f t="shared" si="21"/>
        <v>0</v>
      </c>
      <c r="G40" s="49">
        <f t="shared" si="22"/>
        <v>0</v>
      </c>
      <c r="H40" s="63">
        <v>0</v>
      </c>
      <c r="I40" s="63">
        <f t="shared" si="23"/>
        <v>0</v>
      </c>
      <c r="J40" s="137">
        <f t="shared" si="24"/>
        <v>0</v>
      </c>
      <c r="K40" s="159">
        <f>ROUND(I40*$G$10,2)</f>
        <v>0</v>
      </c>
      <c r="L40" s="159">
        <f>ROUND(I40*$I$10,2)</f>
        <v>0</v>
      </c>
      <c r="M40" s="159">
        <f>ROUND(J40*$M$10,2)</f>
        <v>0</v>
      </c>
      <c r="N40" s="159">
        <f>ROUND(I40*$K$10,2)</f>
        <v>0</v>
      </c>
      <c r="O40" s="63">
        <f>ROUND(H40-I40,2)</f>
        <v>0</v>
      </c>
      <c r="P40" s="63">
        <f>IF($Q$10="ÁNO",F40-H40,G40-H40)</f>
        <v>0</v>
      </c>
      <c r="Q40" s="64"/>
      <c r="R40" s="65"/>
      <c r="S40" s="14"/>
      <c r="T40" s="15"/>
      <c r="U40" s="15"/>
      <c r="V40" s="15"/>
      <c r="W40" s="15"/>
      <c r="X40" s="15"/>
      <c r="Y40" s="15"/>
      <c r="Z40" s="15"/>
    </row>
    <row r="41" spans="1:26" ht="15.75" x14ac:dyDescent="0.25">
      <c r="A41" s="43"/>
      <c r="B41" s="44"/>
      <c r="C41" s="53"/>
      <c r="D41" s="46">
        <v>0</v>
      </c>
      <c r="E41" s="47">
        <v>0</v>
      </c>
      <c r="F41" s="48">
        <f t="shared" si="17"/>
        <v>0</v>
      </c>
      <c r="G41" s="49">
        <f t="shared" si="18"/>
        <v>0</v>
      </c>
      <c r="H41" s="63">
        <v>0</v>
      </c>
      <c r="I41" s="63">
        <f t="shared" si="19"/>
        <v>0</v>
      </c>
      <c r="J41" s="137">
        <f t="shared" si="20"/>
        <v>0</v>
      </c>
      <c r="K41" s="159">
        <f>ROUND(I41*$G$10,2)</f>
        <v>0</v>
      </c>
      <c r="L41" s="159">
        <f>ROUND(I41*$I$10,2)</f>
        <v>0</v>
      </c>
      <c r="M41" s="159">
        <f>ROUND(J41*$M$10,2)</f>
        <v>0</v>
      </c>
      <c r="N41" s="159">
        <f>ROUND(I41*$K$10,2)</f>
        <v>0</v>
      </c>
      <c r="O41" s="63">
        <f>ROUND(H41-I41,2)</f>
        <v>0</v>
      </c>
      <c r="P41" s="63">
        <f>IF($Q$10="ÁNO",F41-H41,G41-H41)</f>
        <v>0</v>
      </c>
      <c r="Q41" s="64"/>
      <c r="R41" s="65"/>
      <c r="S41" s="14"/>
      <c r="T41" s="15"/>
      <c r="U41" s="15"/>
      <c r="V41" s="15"/>
      <c r="W41" s="15"/>
      <c r="X41" s="15"/>
      <c r="Y41" s="15"/>
      <c r="Z41" s="15"/>
    </row>
    <row r="42" spans="1:26" ht="16.5" thickBot="1" x14ac:dyDescent="0.3">
      <c r="A42" s="95"/>
      <c r="B42" s="44"/>
      <c r="C42" s="96"/>
      <c r="D42" s="97">
        <v>0</v>
      </c>
      <c r="E42" s="98">
        <v>0</v>
      </c>
      <c r="F42" s="100">
        <f t="shared" si="9"/>
        <v>0</v>
      </c>
      <c r="G42" s="49">
        <f t="shared" si="18"/>
        <v>0</v>
      </c>
      <c r="H42" s="101">
        <v>0</v>
      </c>
      <c r="I42" s="63">
        <f t="shared" si="19"/>
        <v>0</v>
      </c>
      <c r="J42" s="137">
        <f t="shared" si="20"/>
        <v>0</v>
      </c>
      <c r="K42" s="159">
        <f>ROUND(I42*$G$10,2)</f>
        <v>0</v>
      </c>
      <c r="L42" s="159">
        <f>ROUND(I42*$I$10,2)</f>
        <v>0</v>
      </c>
      <c r="M42" s="159">
        <f>ROUND(J42*$M$10,2)</f>
        <v>0</v>
      </c>
      <c r="N42" s="159">
        <f>ROUND(I42*$K$10,2)</f>
        <v>0</v>
      </c>
      <c r="O42" s="63">
        <f>ROUND(H42-I42,2)</f>
        <v>0</v>
      </c>
      <c r="P42" s="63">
        <f>IF($Q$10="ÁNO",F42-H42,G42-H42)</f>
        <v>0</v>
      </c>
      <c r="Q42" s="64"/>
      <c r="R42" s="65"/>
      <c r="S42" s="14"/>
      <c r="T42" s="15"/>
      <c r="U42" s="15"/>
      <c r="V42" s="15"/>
      <c r="W42" s="15"/>
      <c r="X42" s="15"/>
      <c r="Y42" s="15"/>
      <c r="Z42" s="15"/>
    </row>
    <row r="43" spans="1:26" s="88" customFormat="1" ht="18" customHeight="1" thickBot="1" x14ac:dyDescent="0.35">
      <c r="A43" s="286" t="s">
        <v>98</v>
      </c>
      <c r="B43" s="287"/>
      <c r="C43" s="287"/>
      <c r="D43" s="287"/>
      <c r="E43" s="288"/>
      <c r="F43" s="102">
        <f>SUM(F31:F42)</f>
        <v>0</v>
      </c>
      <c r="G43" s="149">
        <f>SUM(G31:G42)</f>
        <v>0</v>
      </c>
      <c r="H43" s="105">
        <f>SUM(H32:H42)</f>
        <v>0</v>
      </c>
      <c r="I43" s="150">
        <f>SUM(I32:I42)</f>
        <v>0</v>
      </c>
      <c r="J43" s="102">
        <f>SUM(J32:J42)</f>
        <v>0</v>
      </c>
      <c r="K43" s="102">
        <f t="shared" ref="K43:M43" si="25">SUM(K32:K42)</f>
        <v>0</v>
      </c>
      <c r="L43" s="102">
        <f t="shared" si="25"/>
        <v>0</v>
      </c>
      <c r="M43" s="102">
        <f t="shared" si="25"/>
        <v>0</v>
      </c>
      <c r="N43" s="102">
        <f>SUM(N32:N42)</f>
        <v>0</v>
      </c>
      <c r="O43" s="150">
        <f>SUM(O32:O42)</f>
        <v>0</v>
      </c>
      <c r="P43" s="105">
        <f>SUM(P32:P42)</f>
        <v>0</v>
      </c>
      <c r="Q43" s="151"/>
      <c r="R43" s="104"/>
      <c r="S43" s="93"/>
      <c r="T43" s="94"/>
      <c r="U43" s="94"/>
      <c r="V43" s="94"/>
      <c r="W43" s="94"/>
      <c r="X43" s="94"/>
      <c r="Y43" s="94"/>
      <c r="Z43" s="94"/>
    </row>
    <row r="44" spans="1:26" s="88" customFormat="1" ht="18" thickBot="1" x14ac:dyDescent="0.35">
      <c r="A44" s="289" t="s">
        <v>95</v>
      </c>
      <c r="B44" s="290"/>
      <c r="C44" s="290"/>
      <c r="D44" s="290"/>
      <c r="E44" s="290"/>
      <c r="F44" s="89">
        <f>F28+F43</f>
        <v>0</v>
      </c>
      <c r="G44" s="89">
        <f>G28+G43</f>
        <v>0</v>
      </c>
      <c r="H44" s="89">
        <f>SUM(H28+H43)</f>
        <v>0</v>
      </c>
      <c r="I44" s="89">
        <f>SUM(I28+I43)</f>
        <v>0</v>
      </c>
      <c r="J44" s="89">
        <f>SUM(J28+J43)</f>
        <v>0</v>
      </c>
      <c r="K44" s="89">
        <f t="shared" ref="K44:N44" si="26">SUM(K28+K43)</f>
        <v>0</v>
      </c>
      <c r="L44" s="89">
        <f t="shared" si="26"/>
        <v>0</v>
      </c>
      <c r="M44" s="89">
        <f t="shared" si="26"/>
        <v>0</v>
      </c>
      <c r="N44" s="89">
        <f t="shared" si="26"/>
        <v>0</v>
      </c>
      <c r="O44" s="89">
        <f>SUM(O28+O43)</f>
        <v>0</v>
      </c>
      <c r="P44" s="89">
        <f>SUM(P28+P43)</f>
        <v>0</v>
      </c>
      <c r="Q44" s="92"/>
      <c r="R44" s="91"/>
      <c r="S44" s="93"/>
      <c r="T44" s="94"/>
      <c r="U44" s="94"/>
      <c r="V44" s="94"/>
      <c r="W44" s="94"/>
      <c r="X44" s="94"/>
      <c r="Y44" s="94"/>
      <c r="Z44" s="94"/>
    </row>
    <row r="45" spans="1:26" s="4" customFormat="1" ht="24" customHeight="1" thickBot="1" x14ac:dyDescent="0.3">
      <c r="A45" s="189" t="s">
        <v>5</v>
      </c>
      <c r="B45" s="190"/>
      <c r="C45" s="190"/>
      <c r="D45" s="190"/>
      <c r="E45" s="190"/>
      <c r="F45" s="190"/>
      <c r="G45" s="190"/>
      <c r="H45" s="190"/>
      <c r="I45" s="190"/>
      <c r="J45" s="190"/>
      <c r="K45" s="256"/>
      <c r="L45" s="256"/>
      <c r="M45" s="256"/>
      <c r="N45" s="256"/>
      <c r="O45" s="224"/>
      <c r="P45" s="190"/>
      <c r="Q45" s="116"/>
      <c r="R45" s="117"/>
      <c r="S45" s="16"/>
      <c r="T45" s="17"/>
      <c r="U45" s="17"/>
      <c r="V45" s="17"/>
      <c r="W45" s="17"/>
      <c r="X45" s="17"/>
      <c r="Y45" s="17"/>
      <c r="Z45" s="17"/>
    </row>
    <row r="46" spans="1:26" s="4" customFormat="1" ht="15.75" x14ac:dyDescent="0.25">
      <c r="A46" s="118" t="s">
        <v>85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20"/>
      <c r="R46" s="121"/>
      <c r="S46" s="16"/>
      <c r="T46" s="17"/>
      <c r="U46" s="17"/>
      <c r="V46" s="17"/>
      <c r="W46" s="17"/>
      <c r="X46" s="17"/>
      <c r="Y46" s="17"/>
      <c r="Z46" s="17"/>
    </row>
    <row r="47" spans="1:26" ht="15.75" x14ac:dyDescent="0.25">
      <c r="A47" s="76"/>
      <c r="B47" s="77"/>
      <c r="C47" s="78"/>
      <c r="D47" s="46">
        <v>0</v>
      </c>
      <c r="E47" s="54">
        <v>0</v>
      </c>
      <c r="F47" s="49">
        <f>ROUND(D47*E47,2)</f>
        <v>0</v>
      </c>
      <c r="G47" s="49">
        <f t="shared" ref="G47:G49" si="27">ROUND(F47*1.2,2)</f>
        <v>0</v>
      </c>
      <c r="H47" s="63">
        <v>0</v>
      </c>
      <c r="I47" s="63">
        <f t="shared" ref="I47:I49" si="28">ROUND(H47*$B$10,2)</f>
        <v>0</v>
      </c>
      <c r="J47" s="137">
        <f t="shared" ref="J47:J49" si="29">ROUND(I47*$E$10,2)</f>
        <v>0</v>
      </c>
      <c r="K47" s="159">
        <f>ROUND(I47*$G$10,2)</f>
        <v>0</v>
      </c>
      <c r="L47" s="159">
        <f>ROUND(I47*$I$10,2)</f>
        <v>0</v>
      </c>
      <c r="M47" s="159">
        <f>ROUND(J47*$M$10,2)</f>
        <v>0</v>
      </c>
      <c r="N47" s="159">
        <f>ROUND(I47*$K$10,2)</f>
        <v>0</v>
      </c>
      <c r="O47" s="63">
        <f>ROUND(H47-I47,2)</f>
        <v>0</v>
      </c>
      <c r="P47" s="63">
        <f>IF($Q$10="ÁNO",F47-H47,G47-H47)</f>
        <v>0</v>
      </c>
      <c r="Q47" s="64"/>
      <c r="R47" s="65"/>
      <c r="S47" s="12"/>
    </row>
    <row r="48" spans="1:26" ht="15.75" x14ac:dyDescent="0.25">
      <c r="A48" s="76"/>
      <c r="B48" s="77"/>
      <c r="C48" s="79"/>
      <c r="D48" s="55">
        <v>0</v>
      </c>
      <c r="E48" s="54">
        <v>0</v>
      </c>
      <c r="F48" s="54">
        <f t="shared" ref="F48:F49" si="30">ROUND(D48*E48,2)</f>
        <v>0</v>
      </c>
      <c r="G48" s="49">
        <f t="shared" si="27"/>
        <v>0</v>
      </c>
      <c r="H48" s="63">
        <v>0</v>
      </c>
      <c r="I48" s="63">
        <f t="shared" si="28"/>
        <v>0</v>
      </c>
      <c r="J48" s="137">
        <f t="shared" si="29"/>
        <v>0</v>
      </c>
      <c r="K48" s="159">
        <f>ROUND(I48*$G$10,2)</f>
        <v>0</v>
      </c>
      <c r="L48" s="159">
        <f>ROUND(I48*$I$10,2)</f>
        <v>0</v>
      </c>
      <c r="M48" s="159">
        <f>ROUND(J48*$M$10,2)</f>
        <v>0</v>
      </c>
      <c r="N48" s="159">
        <f>ROUND(I48*$K$10,2)</f>
        <v>0</v>
      </c>
      <c r="O48" s="63">
        <f>ROUND(H48-I48,2)</f>
        <v>0</v>
      </c>
      <c r="P48" s="63">
        <f>IF($Q$10="ÁNO",F48-H48,G48-H48)</f>
        <v>0</v>
      </c>
      <c r="Q48" s="64"/>
      <c r="R48" s="65"/>
    </row>
    <row r="49" spans="1:18" ht="16.5" thickBot="1" x14ac:dyDescent="0.3">
      <c r="A49" s="76"/>
      <c r="B49" s="122"/>
      <c r="C49" s="123"/>
      <c r="D49" s="67">
        <v>0</v>
      </c>
      <c r="E49" s="68">
        <v>0</v>
      </c>
      <c r="F49" s="68">
        <f t="shared" si="30"/>
        <v>0</v>
      </c>
      <c r="G49" s="49">
        <f t="shared" si="27"/>
        <v>0</v>
      </c>
      <c r="H49" s="63">
        <v>0</v>
      </c>
      <c r="I49" s="63">
        <f t="shared" si="28"/>
        <v>0</v>
      </c>
      <c r="J49" s="137">
        <f t="shared" si="29"/>
        <v>0</v>
      </c>
      <c r="K49" s="159">
        <f>ROUND(I49*$G$10,2)</f>
        <v>0</v>
      </c>
      <c r="L49" s="159">
        <f>ROUND(I49*$I$10,2)</f>
        <v>0</v>
      </c>
      <c r="M49" s="159">
        <f>ROUND(J49*$M$10,2)</f>
        <v>0</v>
      </c>
      <c r="N49" s="159">
        <f>ROUND(I49*$K$10,2)</f>
        <v>0</v>
      </c>
      <c r="O49" s="63">
        <f>ROUND(H49-I49,2)</f>
        <v>0</v>
      </c>
      <c r="P49" s="63">
        <f>IF($Q$10="ÁNO",F49-H49,G49-H49)</f>
        <v>0</v>
      </c>
      <c r="Q49" s="64"/>
      <c r="R49" s="65"/>
    </row>
    <row r="50" spans="1:18" ht="18" customHeight="1" thickBot="1" x14ac:dyDescent="0.3">
      <c r="A50" s="286" t="s">
        <v>125</v>
      </c>
      <c r="B50" s="287"/>
      <c r="C50" s="287"/>
      <c r="D50" s="287"/>
      <c r="E50" s="288"/>
      <c r="F50" s="102">
        <f>SUM(F47:F49)</f>
        <v>0</v>
      </c>
      <c r="G50" s="102">
        <f t="shared" ref="G50:P50" si="31">SUM(G47:G49)</f>
        <v>0</v>
      </c>
      <c r="H50" s="102">
        <f t="shared" si="31"/>
        <v>0</v>
      </c>
      <c r="I50" s="102">
        <f t="shared" si="31"/>
        <v>0</v>
      </c>
      <c r="J50" s="102">
        <f t="shared" si="31"/>
        <v>0</v>
      </c>
      <c r="K50" s="102">
        <f t="shared" si="31"/>
        <v>0</v>
      </c>
      <c r="L50" s="102">
        <f t="shared" si="31"/>
        <v>0</v>
      </c>
      <c r="M50" s="102">
        <f t="shared" si="31"/>
        <v>0</v>
      </c>
      <c r="N50" s="102">
        <f t="shared" si="31"/>
        <v>0</v>
      </c>
      <c r="O50" s="102">
        <f>SUM(O47:O49)</f>
        <v>0</v>
      </c>
      <c r="P50" s="102">
        <f t="shared" si="31"/>
        <v>0</v>
      </c>
      <c r="Q50" s="103"/>
      <c r="R50" s="104"/>
    </row>
    <row r="51" spans="1:18" ht="16.5" thickBot="1" x14ac:dyDescent="0.3">
      <c r="A51" s="124" t="s">
        <v>167</v>
      </c>
      <c r="B51" s="125"/>
      <c r="C51" s="126"/>
      <c r="D51" s="126"/>
      <c r="E51" s="126"/>
      <c r="F51" s="126"/>
      <c r="G51" s="126"/>
      <c r="H51" s="126"/>
      <c r="I51" s="125"/>
      <c r="J51" s="125"/>
      <c r="K51" s="125"/>
      <c r="L51" s="125"/>
      <c r="M51" s="125"/>
      <c r="N51" s="125"/>
      <c r="O51" s="125"/>
      <c r="P51" s="125"/>
      <c r="Q51" s="227"/>
      <c r="R51" s="228"/>
    </row>
    <row r="52" spans="1:18" ht="16.5" thickBot="1" x14ac:dyDescent="0.3">
      <c r="A52" s="124" t="s">
        <v>122</v>
      </c>
      <c r="B52" s="125"/>
      <c r="C52" s="126"/>
      <c r="D52" s="126"/>
      <c r="E52" s="126"/>
      <c r="F52" s="126"/>
      <c r="G52" s="126"/>
      <c r="H52" s="126"/>
      <c r="I52" s="125"/>
      <c r="J52" s="125"/>
      <c r="K52" s="125"/>
      <c r="L52" s="125"/>
      <c r="M52" s="125"/>
      <c r="N52" s="125"/>
      <c r="O52" s="125"/>
      <c r="P52" s="125"/>
      <c r="Q52" s="227"/>
      <c r="R52" s="228"/>
    </row>
    <row r="53" spans="1:18" ht="75" x14ac:dyDescent="0.25">
      <c r="A53" s="127" t="s">
        <v>1</v>
      </c>
      <c r="B53" s="109" t="s">
        <v>4</v>
      </c>
      <c r="C53" s="110" t="s">
        <v>2</v>
      </c>
      <c r="D53" s="110" t="s">
        <v>119</v>
      </c>
      <c r="E53" s="110" t="s">
        <v>124</v>
      </c>
      <c r="F53" s="110" t="s">
        <v>120</v>
      </c>
      <c r="G53" s="110" t="s">
        <v>133</v>
      </c>
      <c r="H53" s="110" t="s">
        <v>100</v>
      </c>
      <c r="I53" s="109" t="s">
        <v>141</v>
      </c>
      <c r="J53" s="135" t="s">
        <v>101</v>
      </c>
      <c r="K53" s="183" t="s">
        <v>102</v>
      </c>
      <c r="L53" s="183" t="s">
        <v>103</v>
      </c>
      <c r="M53" s="183" t="s">
        <v>159</v>
      </c>
      <c r="N53" s="183" t="s">
        <v>104</v>
      </c>
      <c r="O53" s="109" t="s">
        <v>139</v>
      </c>
      <c r="P53" s="109" t="s">
        <v>171</v>
      </c>
      <c r="Q53" s="109" t="s">
        <v>12</v>
      </c>
      <c r="R53" s="128" t="s">
        <v>11</v>
      </c>
    </row>
    <row r="54" spans="1:18" ht="15.75" thickBot="1" x14ac:dyDescent="0.3">
      <c r="A54" s="133" t="s">
        <v>67</v>
      </c>
      <c r="B54" s="132" t="s">
        <v>68</v>
      </c>
      <c r="C54" s="132" t="s">
        <v>69</v>
      </c>
      <c r="D54" s="132" t="s">
        <v>70</v>
      </c>
      <c r="E54" s="132" t="s">
        <v>71</v>
      </c>
      <c r="F54" s="132" t="s">
        <v>99</v>
      </c>
      <c r="G54" s="132" t="s">
        <v>123</v>
      </c>
      <c r="H54" s="132" t="s">
        <v>121</v>
      </c>
      <c r="I54" s="132" t="s">
        <v>77</v>
      </c>
      <c r="J54" s="132" t="s">
        <v>78</v>
      </c>
      <c r="K54" s="158" t="s">
        <v>118</v>
      </c>
      <c r="L54" s="158" t="s">
        <v>106</v>
      </c>
      <c r="M54" s="158" t="s">
        <v>176</v>
      </c>
      <c r="N54" s="158" t="s">
        <v>105</v>
      </c>
      <c r="O54" s="132" t="s">
        <v>137</v>
      </c>
      <c r="P54" s="132" t="s">
        <v>138</v>
      </c>
      <c r="Q54" s="132" t="s">
        <v>73</v>
      </c>
      <c r="R54" s="134" t="s">
        <v>74</v>
      </c>
    </row>
    <row r="55" spans="1:18" ht="15.75" x14ac:dyDescent="0.25">
      <c r="A55" s="258"/>
      <c r="B55" s="129"/>
      <c r="C55" s="259"/>
      <c r="D55" s="197">
        <v>0</v>
      </c>
      <c r="E55" s="195">
        <v>0</v>
      </c>
      <c r="F55" s="49">
        <v>0</v>
      </c>
      <c r="G55" s="49">
        <v>0</v>
      </c>
      <c r="H55" s="136">
        <f t="shared" ref="H55:H56" si="32">ROUND(D55*E55*(F55+G55),2)</f>
        <v>0</v>
      </c>
      <c r="I55" s="63">
        <f t="shared" ref="I55:I56" si="33">ROUND(H55*$B$10,2)</f>
        <v>0</v>
      </c>
      <c r="J55" s="261">
        <f>ROUND(I55*$E$10,2)</f>
        <v>0</v>
      </c>
      <c r="K55" s="192">
        <f>ROUND(I55*$G$10,2)</f>
        <v>0</v>
      </c>
      <c r="L55" s="192">
        <f>ROUND(I55*$I$10,2)</f>
        <v>0</v>
      </c>
      <c r="M55" s="192">
        <f>ROUND(J55*$M$10,2)</f>
        <v>0</v>
      </c>
      <c r="N55" s="192">
        <f>ROUND(I55*$K$10,2)</f>
        <v>0</v>
      </c>
      <c r="O55" s="262">
        <f>H55-I55</f>
        <v>0</v>
      </c>
      <c r="P55" s="262"/>
      <c r="Q55" s="130"/>
      <c r="R55" s="131"/>
    </row>
    <row r="56" spans="1:18" ht="16.5" thickBot="1" x14ac:dyDescent="0.3">
      <c r="A56" s="258"/>
      <c r="B56" s="129"/>
      <c r="C56" s="259"/>
      <c r="D56" s="197">
        <v>0</v>
      </c>
      <c r="E56" s="195">
        <v>0</v>
      </c>
      <c r="F56" s="49">
        <v>0</v>
      </c>
      <c r="G56" s="49">
        <v>0</v>
      </c>
      <c r="H56" s="136">
        <f t="shared" si="32"/>
        <v>0</v>
      </c>
      <c r="I56" s="63">
        <f t="shared" si="33"/>
        <v>0</v>
      </c>
      <c r="J56" s="261">
        <f>ROUND(I56*$E$10,2)</f>
        <v>0</v>
      </c>
      <c r="K56" s="192">
        <f>ROUND(I56*$G$10,2)</f>
        <v>0</v>
      </c>
      <c r="L56" s="192">
        <f>ROUND(I56*$I$10,2)</f>
        <v>0</v>
      </c>
      <c r="M56" s="192">
        <f>ROUND(J56*$M$10,2)</f>
        <v>0</v>
      </c>
      <c r="N56" s="192">
        <f>ROUND(I56*$K$10,2)</f>
        <v>0</v>
      </c>
      <c r="O56" s="262">
        <f>H56-I56</f>
        <v>0</v>
      </c>
      <c r="P56" s="262"/>
      <c r="Q56" s="130"/>
      <c r="R56" s="131"/>
    </row>
    <row r="57" spans="1:18" ht="18" thickBot="1" x14ac:dyDescent="0.3">
      <c r="A57" s="286" t="s">
        <v>126</v>
      </c>
      <c r="B57" s="287"/>
      <c r="C57" s="287"/>
      <c r="D57" s="287"/>
      <c r="E57" s="288"/>
      <c r="F57" s="102">
        <f>SUM(F55:F56)</f>
        <v>0</v>
      </c>
      <c r="G57" s="102">
        <f t="shared" ref="G57:P57" si="34">SUM(G55:G56)</f>
        <v>0</v>
      </c>
      <c r="H57" s="102">
        <f t="shared" si="34"/>
        <v>0</v>
      </c>
      <c r="I57" s="102">
        <f t="shared" si="34"/>
        <v>0</v>
      </c>
      <c r="J57" s="102">
        <f t="shared" si="34"/>
        <v>0</v>
      </c>
      <c r="K57" s="102">
        <f t="shared" si="34"/>
        <v>0</v>
      </c>
      <c r="L57" s="102">
        <f t="shared" si="34"/>
        <v>0</v>
      </c>
      <c r="M57" s="102">
        <f t="shared" si="34"/>
        <v>0</v>
      </c>
      <c r="N57" s="102">
        <f t="shared" si="34"/>
        <v>0</v>
      </c>
      <c r="O57" s="102">
        <f t="shared" si="34"/>
        <v>0</v>
      </c>
      <c r="P57" s="102">
        <f t="shared" si="34"/>
        <v>0</v>
      </c>
      <c r="Q57" s="103"/>
      <c r="R57" s="104"/>
    </row>
    <row r="58" spans="1:18" ht="15.75" thickBot="1" x14ac:dyDescent="0.3">
      <c r="A58" s="302" t="s">
        <v>174</v>
      </c>
      <c r="B58" s="303"/>
      <c r="C58" s="303"/>
      <c r="D58" s="303"/>
      <c r="E58" s="303"/>
      <c r="F58" s="303"/>
      <c r="G58" s="303"/>
      <c r="H58" s="303"/>
      <c r="I58" s="303"/>
      <c r="J58" s="303"/>
      <c r="K58" s="303"/>
      <c r="L58" s="303"/>
      <c r="M58" s="303"/>
      <c r="N58" s="303"/>
      <c r="O58" s="303"/>
      <c r="P58" s="303"/>
      <c r="Q58" s="303"/>
      <c r="R58" s="304"/>
    </row>
    <row r="59" spans="1:18" ht="75" x14ac:dyDescent="0.25">
      <c r="A59" s="127" t="s">
        <v>1</v>
      </c>
      <c r="B59" s="109" t="s">
        <v>4</v>
      </c>
      <c r="C59" s="110" t="s">
        <v>2</v>
      </c>
      <c r="D59" s="110" t="s">
        <v>119</v>
      </c>
      <c r="E59" s="109" t="s">
        <v>92</v>
      </c>
      <c r="F59" s="109" t="s">
        <v>91</v>
      </c>
      <c r="G59" s="109" t="s">
        <v>90</v>
      </c>
      <c r="H59" s="110" t="s">
        <v>172</v>
      </c>
      <c r="I59" s="109" t="s">
        <v>141</v>
      </c>
      <c r="J59" s="135" t="s">
        <v>101</v>
      </c>
      <c r="K59" s="183" t="s">
        <v>102</v>
      </c>
      <c r="L59" s="183" t="s">
        <v>103</v>
      </c>
      <c r="M59" s="183" t="s">
        <v>159</v>
      </c>
      <c r="N59" s="183" t="s">
        <v>104</v>
      </c>
      <c r="O59" s="109" t="s">
        <v>139</v>
      </c>
      <c r="P59" s="109" t="s">
        <v>171</v>
      </c>
      <c r="Q59" s="109" t="s">
        <v>12</v>
      </c>
      <c r="R59" s="128" t="s">
        <v>11</v>
      </c>
    </row>
    <row r="60" spans="1:18" ht="15.75" thickBot="1" x14ac:dyDescent="0.3">
      <c r="A60" s="133" t="s">
        <v>67</v>
      </c>
      <c r="B60" s="132" t="s">
        <v>68</v>
      </c>
      <c r="C60" s="132" t="s">
        <v>69</v>
      </c>
      <c r="D60" s="132" t="s">
        <v>70</v>
      </c>
      <c r="E60" s="132" t="s">
        <v>71</v>
      </c>
      <c r="F60" s="132" t="s">
        <v>75</v>
      </c>
      <c r="G60" s="132" t="s">
        <v>76</v>
      </c>
      <c r="H60" s="132" t="s">
        <v>173</v>
      </c>
      <c r="I60" s="132" t="s">
        <v>77</v>
      </c>
      <c r="J60" s="132" t="s">
        <v>78</v>
      </c>
      <c r="K60" s="158" t="s">
        <v>118</v>
      </c>
      <c r="L60" s="158" t="s">
        <v>106</v>
      </c>
      <c r="M60" s="158" t="s">
        <v>176</v>
      </c>
      <c r="N60" s="158" t="s">
        <v>105</v>
      </c>
      <c r="O60" s="132" t="s">
        <v>137</v>
      </c>
      <c r="P60" s="132" t="s">
        <v>138</v>
      </c>
      <c r="Q60" s="132" t="s">
        <v>73</v>
      </c>
      <c r="R60" s="134" t="s">
        <v>74</v>
      </c>
    </row>
    <row r="61" spans="1:18" ht="15.75" x14ac:dyDescent="0.25">
      <c r="A61" s="258"/>
      <c r="B61" s="129"/>
      <c r="C61" s="259"/>
      <c r="D61" s="197">
        <v>0</v>
      </c>
      <c r="E61" s="195">
        <v>0</v>
      </c>
      <c r="F61" s="49">
        <f t="shared" ref="F61:F62" si="35">D61+E61</f>
        <v>0</v>
      </c>
      <c r="G61" s="49">
        <f t="shared" ref="G61:G62" si="36">F61*1.2</f>
        <v>0</v>
      </c>
      <c r="H61" s="136">
        <f t="shared" ref="H61:H62" si="37">ROUND(D61*E61*(F61+G61),2)</f>
        <v>0</v>
      </c>
      <c r="I61" s="63">
        <f t="shared" ref="I61:I62" si="38">ROUND(H61*$B$10,2)</f>
        <v>0</v>
      </c>
      <c r="J61" s="137">
        <f t="shared" ref="J61:J62" si="39">ROUND(I61*$E$10,2)</f>
        <v>0</v>
      </c>
      <c r="K61" s="192">
        <f>ROUND(I61*$G$10,2)</f>
        <v>0</v>
      </c>
      <c r="L61" s="192">
        <f>ROUND(I61*$I$10,2)</f>
        <v>0</v>
      </c>
      <c r="M61" s="192">
        <f>ROUND(J61*$M$10,2)</f>
        <v>0</v>
      </c>
      <c r="N61" s="192">
        <f>ROUND(I61*$K$10,2)</f>
        <v>0</v>
      </c>
      <c r="O61" s="63">
        <f>ROUND(H61-I61,2)</f>
        <v>0</v>
      </c>
      <c r="P61" s="260"/>
      <c r="Q61" s="130"/>
      <c r="R61" s="131"/>
    </row>
    <row r="62" spans="1:18" ht="15.75" x14ac:dyDescent="0.25">
      <c r="A62" s="66"/>
      <c r="B62" s="129"/>
      <c r="C62" s="193"/>
      <c r="D62" s="197">
        <v>0</v>
      </c>
      <c r="E62" s="195">
        <v>0</v>
      </c>
      <c r="F62" s="49">
        <f t="shared" si="35"/>
        <v>0</v>
      </c>
      <c r="G62" s="49">
        <f t="shared" si="36"/>
        <v>0</v>
      </c>
      <c r="H62" s="136">
        <f t="shared" si="37"/>
        <v>0</v>
      </c>
      <c r="I62" s="63">
        <f t="shared" si="38"/>
        <v>0</v>
      </c>
      <c r="J62" s="137">
        <f t="shared" si="39"/>
        <v>0</v>
      </c>
      <c r="K62" s="192">
        <f>ROUND(I62*$G$10,2)</f>
        <v>0</v>
      </c>
      <c r="L62" s="192">
        <f>ROUND(I62*$I$10,2)</f>
        <v>0</v>
      </c>
      <c r="M62" s="192">
        <f>ROUND(J62*$M$10,2)</f>
        <v>0</v>
      </c>
      <c r="N62" s="192">
        <f>ROUND(I62*$K$10,2)</f>
        <v>0</v>
      </c>
      <c r="O62" s="63">
        <f>ROUND(H62-I62,2)</f>
        <v>0</v>
      </c>
      <c r="P62" s="63"/>
      <c r="Q62" s="130"/>
      <c r="R62" s="131"/>
    </row>
    <row r="63" spans="1:18" ht="15" customHeight="1" thickBot="1" x14ac:dyDescent="0.3">
      <c r="A63" s="66"/>
      <c r="B63" s="129"/>
      <c r="C63" s="194"/>
      <c r="D63" s="197">
        <v>0</v>
      </c>
      <c r="E63" s="195">
        <v>0</v>
      </c>
      <c r="F63" s="49">
        <f>D63+E63</f>
        <v>0</v>
      </c>
      <c r="G63" s="49">
        <f>F63*1.2</f>
        <v>0</v>
      </c>
      <c r="H63" s="136">
        <f>ROUND(D63*E63*(F63+G63),2)</f>
        <v>0</v>
      </c>
      <c r="I63" s="63">
        <f t="shared" ref="I63" si="40">ROUND(H63*$B$10,2)</f>
        <v>0</v>
      </c>
      <c r="J63" s="137">
        <f>ROUND(I63*$E$10,2)</f>
        <v>0</v>
      </c>
      <c r="K63" s="192">
        <f>ROUND(I63*$G$10,2)</f>
        <v>0</v>
      </c>
      <c r="L63" s="192">
        <f>ROUND(I63*$I$10,2)</f>
        <v>0</v>
      </c>
      <c r="M63" s="192">
        <f>ROUND(J63*$M$10,2)</f>
        <v>0</v>
      </c>
      <c r="N63" s="192">
        <f>ROUND(I63*$K$10,2)</f>
        <v>0</v>
      </c>
      <c r="O63" s="63">
        <f>ROUND(H63-I63,2)</f>
        <v>0</v>
      </c>
      <c r="P63" s="63">
        <v>0</v>
      </c>
      <c r="Q63" s="130"/>
      <c r="R63" s="131"/>
    </row>
    <row r="64" spans="1:18" ht="19.5" customHeight="1" thickBot="1" x14ac:dyDescent="0.3">
      <c r="A64" s="286" t="s">
        <v>170</v>
      </c>
      <c r="B64" s="287"/>
      <c r="C64" s="287"/>
      <c r="D64" s="287"/>
      <c r="E64" s="287"/>
      <c r="F64" s="300"/>
      <c r="G64" s="301"/>
      <c r="H64" s="102">
        <f t="shared" ref="H64:M64" si="41">SUM(H61:H63)</f>
        <v>0</v>
      </c>
      <c r="I64" s="102">
        <f t="shared" si="41"/>
        <v>0</v>
      </c>
      <c r="J64" s="102">
        <f t="shared" si="41"/>
        <v>0</v>
      </c>
      <c r="K64" s="102">
        <f t="shared" si="41"/>
        <v>0</v>
      </c>
      <c r="L64" s="102">
        <f t="shared" si="41"/>
        <v>0</v>
      </c>
      <c r="M64" s="102">
        <f t="shared" si="41"/>
        <v>0</v>
      </c>
      <c r="N64" s="102">
        <f>SUM(N61:N63)</f>
        <v>0</v>
      </c>
      <c r="O64" s="102">
        <f t="shared" ref="O64" si="42">SUM(O61:O63)</f>
        <v>0</v>
      </c>
      <c r="P64" s="102">
        <f t="shared" ref="P64" si="43">SUM(P61:P63)</f>
        <v>0</v>
      </c>
      <c r="Q64" s="103"/>
      <c r="R64" s="104"/>
    </row>
    <row r="65" spans="1:19" s="88" customFormat="1" ht="18" thickBot="1" x14ac:dyDescent="0.35">
      <c r="A65" s="289" t="s">
        <v>94</v>
      </c>
      <c r="B65" s="290"/>
      <c r="C65" s="290"/>
      <c r="D65" s="290"/>
      <c r="E65" s="290"/>
      <c r="F65" s="89">
        <f>F50+H64</f>
        <v>0</v>
      </c>
      <c r="G65" s="89">
        <f>G50+H64</f>
        <v>0</v>
      </c>
      <c r="H65" s="89">
        <f t="shared" ref="H65:P65" si="44">H50+H64</f>
        <v>0</v>
      </c>
      <c r="I65" s="89">
        <f t="shared" si="44"/>
        <v>0</v>
      </c>
      <c r="J65" s="89">
        <f t="shared" si="44"/>
        <v>0</v>
      </c>
      <c r="K65" s="89">
        <f t="shared" ref="K65" si="45">K50+K64</f>
        <v>0</v>
      </c>
      <c r="L65" s="89">
        <f t="shared" ref="L65" si="46">L50+L64</f>
        <v>0</v>
      </c>
      <c r="M65" s="89">
        <f t="shared" ref="M65" si="47">M50+M64</f>
        <v>0</v>
      </c>
      <c r="N65" s="89">
        <f t="shared" ref="N65" si="48">N50+N64</f>
        <v>0</v>
      </c>
      <c r="O65" s="89">
        <f t="shared" si="44"/>
        <v>0</v>
      </c>
      <c r="P65" s="89">
        <f t="shared" si="44"/>
        <v>0</v>
      </c>
      <c r="Q65" s="90"/>
      <c r="R65" s="91"/>
      <c r="S65" s="87"/>
    </row>
    <row r="66" spans="1:19" s="88" customFormat="1" ht="27" customHeight="1" thickBot="1" x14ac:dyDescent="0.35">
      <c r="A66" s="291" t="s">
        <v>93</v>
      </c>
      <c r="B66" s="292"/>
      <c r="C66" s="292"/>
      <c r="D66" s="292"/>
      <c r="E66" s="292"/>
      <c r="F66" s="111">
        <f t="shared" ref="F66:P66" si="49">F44+F65</f>
        <v>0</v>
      </c>
      <c r="G66" s="111">
        <f t="shared" si="49"/>
        <v>0</v>
      </c>
      <c r="H66" s="112">
        <f t="shared" si="49"/>
        <v>0</v>
      </c>
      <c r="I66" s="111">
        <f t="shared" si="49"/>
        <v>0</v>
      </c>
      <c r="J66" s="112">
        <f t="shared" si="49"/>
        <v>0</v>
      </c>
      <c r="K66" s="112">
        <f t="shared" ref="K66" si="50">K44+K65</f>
        <v>0</v>
      </c>
      <c r="L66" s="112">
        <f t="shared" ref="L66" si="51">L44+L65</f>
        <v>0</v>
      </c>
      <c r="M66" s="112">
        <f t="shared" ref="M66" si="52">M44+M65</f>
        <v>0</v>
      </c>
      <c r="N66" s="112">
        <f t="shared" ref="N66" si="53">N44+N65</f>
        <v>0</v>
      </c>
      <c r="O66" s="111">
        <f t="shared" si="49"/>
        <v>0</v>
      </c>
      <c r="P66" s="111">
        <f t="shared" si="49"/>
        <v>0</v>
      </c>
      <c r="Q66" s="85"/>
      <c r="R66" s="86"/>
      <c r="S66" s="87"/>
    </row>
    <row r="67" spans="1:19" ht="15.75" x14ac:dyDescent="0.25">
      <c r="A67" s="57"/>
      <c r="B67" s="57"/>
      <c r="C67" s="58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7"/>
      <c r="R67" s="56"/>
    </row>
    <row r="68" spans="1:19" x14ac:dyDescent="0.25">
      <c r="A68" s="5"/>
      <c r="B68" s="5"/>
      <c r="C68" s="6"/>
      <c r="D68" s="7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4"/>
      <c r="R68" s="14"/>
      <c r="S68" s="1"/>
    </row>
    <row r="69" spans="1:19" x14ac:dyDescent="0.25">
      <c r="A69" s="5"/>
      <c r="B69" s="5"/>
      <c r="C69" s="6"/>
      <c r="D69" s="7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4"/>
      <c r="R69" s="14"/>
      <c r="S69" s="1"/>
    </row>
    <row r="70" spans="1:19" x14ac:dyDescent="0.25">
      <c r="A70" s="5"/>
      <c r="B70" s="5"/>
      <c r="C70" s="6"/>
      <c r="D70" s="7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4"/>
      <c r="R70" s="14"/>
      <c r="S70" s="1"/>
    </row>
    <row r="71" spans="1:19" x14ac:dyDescent="0.25">
      <c r="A71" s="5"/>
      <c r="B71" s="5"/>
      <c r="C71" s="6"/>
      <c r="D71" s="7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4"/>
      <c r="R71" s="14"/>
      <c r="S71" s="1"/>
    </row>
    <row r="72" spans="1:19" x14ac:dyDescent="0.25">
      <c r="A72" s="5"/>
      <c r="B72" s="5"/>
      <c r="C72" s="6"/>
      <c r="D72" s="7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4"/>
      <c r="R72" s="14"/>
      <c r="S72" s="1"/>
    </row>
    <row r="73" spans="1:19" x14ac:dyDescent="0.25">
      <c r="A73" s="5"/>
      <c r="B73" s="5"/>
      <c r="C73" s="6"/>
      <c r="D73" s="7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4"/>
      <c r="R73" s="14"/>
      <c r="S73" s="1"/>
    </row>
    <row r="74" spans="1:19" x14ac:dyDescent="0.25">
      <c r="A74" s="5"/>
      <c r="B74" s="5"/>
      <c r="C74" s="6"/>
      <c r="D74" s="7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4"/>
      <c r="R74" s="14"/>
      <c r="S74" s="1"/>
    </row>
    <row r="75" spans="1:19" x14ac:dyDescent="0.25">
      <c r="A75" s="5"/>
      <c r="B75" s="5"/>
      <c r="C75" s="6"/>
      <c r="D75" s="7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4"/>
      <c r="R75" s="14"/>
      <c r="S75" s="1"/>
    </row>
    <row r="76" spans="1:19" x14ac:dyDescent="0.25">
      <c r="A76" s="5"/>
      <c r="B76" s="5"/>
      <c r="C76" s="6"/>
      <c r="D76" s="7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4"/>
      <c r="R76" s="14"/>
      <c r="S76" s="1"/>
    </row>
    <row r="77" spans="1:19" x14ac:dyDescent="0.25">
      <c r="A77" s="5"/>
      <c r="B77" s="5"/>
      <c r="C77" s="6"/>
      <c r="D77" s="7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4"/>
      <c r="R77" s="14"/>
      <c r="S77" s="1"/>
    </row>
    <row r="78" spans="1:19" x14ac:dyDescent="0.25">
      <c r="A78" s="5"/>
      <c r="B78" s="5"/>
      <c r="C78" s="6"/>
      <c r="D78" s="7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4"/>
      <c r="R78" s="14"/>
      <c r="S78" s="1"/>
    </row>
    <row r="79" spans="1:19" x14ac:dyDescent="0.25">
      <c r="A79" s="5"/>
      <c r="B79" s="5"/>
      <c r="C79" s="6"/>
      <c r="D79" s="7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4"/>
      <c r="R79" s="14"/>
      <c r="S79" s="1"/>
    </row>
    <row r="80" spans="1:19" x14ac:dyDescent="0.25">
      <c r="A80" s="5"/>
      <c r="B80" s="5"/>
      <c r="C80" s="6"/>
      <c r="D80" s="7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4"/>
      <c r="R80" s="14"/>
      <c r="S80" s="1"/>
    </row>
    <row r="81" spans="1:19" x14ac:dyDescent="0.25">
      <c r="A81" s="5"/>
      <c r="B81" s="5"/>
      <c r="C81" s="6"/>
      <c r="D81" s="7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4"/>
      <c r="R81" s="14"/>
      <c r="S81" s="1"/>
    </row>
    <row r="82" spans="1:19" x14ac:dyDescent="0.25">
      <c r="A82" s="5"/>
      <c r="B82" s="5"/>
      <c r="C82" s="6"/>
      <c r="D82" s="7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4"/>
      <c r="R82" s="14"/>
      <c r="S82" s="1"/>
    </row>
    <row r="83" spans="1:19" x14ac:dyDescent="0.25">
      <c r="A83" s="5"/>
      <c r="B83" s="5"/>
      <c r="C83" s="6"/>
      <c r="D83" s="7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4"/>
      <c r="R83" s="14"/>
      <c r="S83" s="1"/>
    </row>
    <row r="84" spans="1:19" x14ac:dyDescent="0.25">
      <c r="A84" s="5"/>
      <c r="B84" s="5"/>
      <c r="C84" s="6"/>
      <c r="D84" s="7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4"/>
      <c r="R84" s="14"/>
      <c r="S84" s="1"/>
    </row>
    <row r="85" spans="1:19" x14ac:dyDescent="0.25">
      <c r="A85" s="5"/>
      <c r="B85" s="5"/>
      <c r="C85" s="6"/>
      <c r="D85" s="7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4"/>
      <c r="R85" s="14"/>
      <c r="S85" s="1"/>
    </row>
    <row r="86" spans="1:19" x14ac:dyDescent="0.25">
      <c r="A86" s="5"/>
      <c r="B86" s="5"/>
      <c r="C86" s="6"/>
      <c r="D86" s="7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4"/>
      <c r="R86" s="14"/>
      <c r="S86" s="1"/>
    </row>
    <row r="87" spans="1:19" x14ac:dyDescent="0.25">
      <c r="A87" s="5"/>
      <c r="B87" s="5"/>
      <c r="C87" s="6"/>
      <c r="D87" s="7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4"/>
      <c r="R87" s="14"/>
      <c r="S87" s="1"/>
    </row>
    <row r="88" spans="1:19" x14ac:dyDescent="0.25">
      <c r="A88" s="5"/>
      <c r="B88" s="5"/>
      <c r="C88" s="6"/>
      <c r="D88" s="7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4"/>
      <c r="R88" s="14"/>
      <c r="S88" s="1"/>
    </row>
    <row r="89" spans="1:19" x14ac:dyDescent="0.25">
      <c r="A89" s="5"/>
      <c r="B89" s="5"/>
      <c r="C89" s="6"/>
      <c r="D89" s="7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4"/>
      <c r="R89" s="14"/>
      <c r="S89" s="1"/>
    </row>
    <row r="90" spans="1:19" x14ac:dyDescent="0.25">
      <c r="A90" s="5"/>
      <c r="B90" s="5"/>
      <c r="C90" s="6"/>
      <c r="D90" s="7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4"/>
      <c r="R90" s="14"/>
      <c r="S90" s="1"/>
    </row>
    <row r="91" spans="1:19" x14ac:dyDescent="0.25">
      <c r="A91" s="5"/>
      <c r="B91" s="5"/>
      <c r="C91" s="6"/>
      <c r="D91" s="7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4"/>
      <c r="R91" s="14"/>
      <c r="S91" s="1"/>
    </row>
    <row r="92" spans="1:19" x14ac:dyDescent="0.25">
      <c r="A92" s="5"/>
      <c r="B92" s="5"/>
      <c r="C92" s="6"/>
      <c r="D92" s="7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4"/>
      <c r="R92" s="14"/>
      <c r="S92" s="1"/>
    </row>
    <row r="93" spans="1:19" x14ac:dyDescent="0.25"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5"/>
      <c r="R93" s="15"/>
    </row>
    <row r="94" spans="1:19" x14ac:dyDescent="0.25">
      <c r="C94" s="1"/>
      <c r="D94" s="1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5"/>
      <c r="R94" s="15"/>
      <c r="S94" s="1"/>
    </row>
    <row r="95" spans="1:19" x14ac:dyDescent="0.25">
      <c r="C95" s="1"/>
      <c r="D95" s="1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5"/>
      <c r="R95" s="15"/>
      <c r="S95" s="1"/>
    </row>
    <row r="96" spans="1:19" x14ac:dyDescent="0.25">
      <c r="C96" s="1"/>
      <c r="D96" s="1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5"/>
      <c r="R96" s="15"/>
      <c r="S96" s="1"/>
    </row>
    <row r="97" spans="3:19" x14ac:dyDescent="0.25">
      <c r="C97" s="1"/>
      <c r="D97" s="1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5"/>
      <c r="R97" s="15"/>
      <c r="S97" s="1"/>
    </row>
    <row r="98" spans="3:19" x14ac:dyDescent="0.25">
      <c r="C98" s="1"/>
      <c r="D98" s="1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5"/>
      <c r="R98" s="15"/>
      <c r="S98" s="1"/>
    </row>
    <row r="99" spans="3:19" x14ac:dyDescent="0.25">
      <c r="C99" s="1"/>
      <c r="D99" s="1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5"/>
      <c r="R99" s="15"/>
      <c r="S99" s="1"/>
    </row>
    <row r="100" spans="3:19" x14ac:dyDescent="0.25">
      <c r="C100" s="1"/>
      <c r="D100" s="1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5"/>
      <c r="R100" s="15"/>
      <c r="S100" s="1"/>
    </row>
    <row r="101" spans="3:19" x14ac:dyDescent="0.25">
      <c r="C101" s="1"/>
      <c r="D101" s="1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5"/>
      <c r="R101" s="15"/>
      <c r="S101" s="1"/>
    </row>
    <row r="102" spans="3:19" x14ac:dyDescent="0.25">
      <c r="C102" s="1"/>
      <c r="D102" s="1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5"/>
      <c r="R102" s="15"/>
      <c r="S102" s="1"/>
    </row>
    <row r="103" spans="3:19" x14ac:dyDescent="0.25">
      <c r="C103" s="1"/>
      <c r="D103" s="1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5"/>
      <c r="R103" s="15"/>
      <c r="S103" s="1"/>
    </row>
    <row r="104" spans="3:19" x14ac:dyDescent="0.25">
      <c r="C104" s="1"/>
      <c r="D104" s="1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5"/>
      <c r="R104" s="15"/>
      <c r="S104" s="1"/>
    </row>
    <row r="105" spans="3:19" x14ac:dyDescent="0.25">
      <c r="C105" s="1"/>
      <c r="D105" s="1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5"/>
      <c r="R105" s="15"/>
      <c r="S105" s="1"/>
    </row>
    <row r="106" spans="3:19" x14ac:dyDescent="0.25">
      <c r="C106" s="1"/>
      <c r="D106" s="1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5"/>
      <c r="R106" s="15"/>
      <c r="S106" s="1"/>
    </row>
    <row r="107" spans="3:19" x14ac:dyDescent="0.25">
      <c r="C107" s="1"/>
      <c r="D107" s="1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5"/>
      <c r="R107" s="15"/>
      <c r="S107" s="1"/>
    </row>
    <row r="108" spans="3:19" x14ac:dyDescent="0.25">
      <c r="C108" s="1"/>
      <c r="D108" s="1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5"/>
      <c r="R108" s="15"/>
      <c r="S108" s="1"/>
    </row>
    <row r="109" spans="3:19" x14ac:dyDescent="0.25">
      <c r="C109" s="1"/>
      <c r="D109" s="1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5"/>
      <c r="R109" s="15"/>
      <c r="S109" s="1"/>
    </row>
    <row r="110" spans="3:19" x14ac:dyDescent="0.25">
      <c r="C110" s="1"/>
      <c r="D110" s="1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5"/>
      <c r="R110" s="15"/>
      <c r="S110" s="1"/>
    </row>
    <row r="111" spans="3:19" x14ac:dyDescent="0.25">
      <c r="C111" s="1"/>
      <c r="D111" s="1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5"/>
      <c r="R111" s="15"/>
      <c r="S111" s="1"/>
    </row>
    <row r="112" spans="3:19" x14ac:dyDescent="0.25">
      <c r="C112" s="1"/>
      <c r="D112" s="1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5"/>
      <c r="R112" s="15"/>
      <c r="S112" s="1"/>
    </row>
    <row r="113" spans="3:19" x14ac:dyDescent="0.25">
      <c r="C113" s="1"/>
      <c r="D113" s="1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5"/>
      <c r="R113" s="15"/>
      <c r="S113" s="1"/>
    </row>
    <row r="114" spans="3:19" x14ac:dyDescent="0.25">
      <c r="C114" s="1"/>
      <c r="D114" s="1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5"/>
      <c r="R114" s="15"/>
      <c r="S114" s="1"/>
    </row>
    <row r="115" spans="3:19" x14ac:dyDescent="0.25">
      <c r="C115" s="1"/>
      <c r="D115" s="1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5"/>
      <c r="R115" s="15"/>
      <c r="S115" s="1"/>
    </row>
    <row r="116" spans="3:19" x14ac:dyDescent="0.25">
      <c r="C116" s="1"/>
      <c r="D116" s="1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5"/>
      <c r="R116" s="15"/>
      <c r="S116" s="1"/>
    </row>
  </sheetData>
  <sheetProtection formatCells="0" formatColumns="0" formatRows="0" insertRows="0" selectLockedCells="1" autoFilter="0" pivotTables="0"/>
  <protectedRanges>
    <protectedRange sqref="R23:R27 R32:R36 R38:R42 R47:R49 R62:R63 R51 R17:R21" name="Rozsah4"/>
    <protectedRange sqref="A17:A27 A32:A36 A38:A42" name="Rozsah3"/>
    <protectedRange sqref="D35:E36 D17:E21 D23:E27" name="Rozsah2"/>
    <protectedRange sqref="C26:C27 C17:C21" name="Rozsah1"/>
    <protectedRange sqref="R52 R55:R58 R61" name="Rozsah4_3"/>
  </protectedRanges>
  <dataConsolidate/>
  <mergeCells count="16">
    <mergeCell ref="A65:E65"/>
    <mergeCell ref="A66:E66"/>
    <mergeCell ref="A44:E44"/>
    <mergeCell ref="B9:R9"/>
    <mergeCell ref="A5:R5"/>
    <mergeCell ref="B29:P29"/>
    <mergeCell ref="C10:D10"/>
    <mergeCell ref="A50:E50"/>
    <mergeCell ref="A64:G64"/>
    <mergeCell ref="A58:R58"/>
    <mergeCell ref="A57:E57"/>
    <mergeCell ref="A2:R2"/>
    <mergeCell ref="B7:R7"/>
    <mergeCell ref="B8:R8"/>
    <mergeCell ref="A28:E28"/>
    <mergeCell ref="A43:E43"/>
  </mergeCells>
  <conditionalFormatting sqref="H23:H27 H32:H36 H38:H42 H17:H21">
    <cfRule type="cellIs" dxfId="15" priority="5" stopIfTrue="1" operator="greaterThan">
      <formula>$G17</formula>
    </cfRule>
  </conditionalFormatting>
  <conditionalFormatting sqref="H47:H49">
    <cfRule type="cellIs" dxfId="14" priority="2" stopIfTrue="1" operator="greaterThan">
      <formula>$G47</formula>
    </cfRule>
  </conditionalFormatting>
  <dataValidations xWindow="657" yWindow="367" count="21">
    <dataValidation operator="lessThanOrEqual" allowBlank="1" showInputMessage="1" showErrorMessage="1" errorTitle="Upozornenie" error="Prekročili ste stanovený finančný limit - max. suma pre jeden dočasný pútač je 920 €" promptTitle="Limit" sqref="E47"/>
    <dataValidation operator="lessThanOrEqual" allowBlank="1" showInputMessage="1" showErrorMessage="1" error="Prekročili ste finančný limit pre 1 kus stálej tabule - max. suma za 1 kus stálej tabule je 500 EUR." sqref="E48"/>
    <dataValidation operator="lessThanOrEqual" allowBlank="1" showInputMessage="1" showErrorMessage="1" error="Prekročili ste finančný limit pre 1 kus plagátu - max. suma za 1 kus plagátu je 30 EUR" sqref="E49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Q47:Q49 Q38:Q42 Q32:Q36 Q23:Q27 Q17:Q21"/>
    <dataValidation allowBlank="1" showInputMessage="1" showErrorMessage="1" prompt="Musí byť v súlade s finančnými a percentuálnymi limtmi uvedenými v Príručke OPII k oprávnenosti výdavkov" sqref="Q30 R13 Q54 R53 Q60 R59"/>
    <dataValidation type="custom" allowBlank="1" showInputMessage="1" showErrorMessage="1" sqref="S22">
      <formula1>SUM(S17:S21)</formula1>
    </dataValidation>
    <dataValidation allowBlank="1" showInputMessage="1" showErrorMessage="1" prompt="Vložte príslušné % miery finančnej medzery matematicky zaokrúhlené na štyri desatinné miesta." sqref="B10"/>
    <dataValidation allowBlank="1" showInputMessage="1" showErrorMessage="1" prompt="Suma nesmie byť vyššia ako &quot;Cena celkom s DPH&quot;_x000a_Uviesť matematicky zaokrúhlené na dve desatinné miesta." sqref="H47:H49 H17:H21 H23:H27 H32:H36 H38:H42"/>
    <dataValidation allowBlank="1" showInputMessage="1" showErrorMessage="1" prompt="vložte príslušné % NFP podľa bodu 1.4 Vyzvania (súčet EU+ŠR)" sqref="E10"/>
    <dataValidation allowBlank="1" showInputMessage="1" showErrorMessage="1" prompt="vložte príslušné % zdroja EÚ podľa bodu 1.4 Vyzvania" sqref="G10"/>
    <dataValidation allowBlank="1" showInputMessage="1" showErrorMessage="1" prompt="vložte príslušné % zdroja ŠR podľa bodu 1.4 Vyzvania" sqref="I1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Q43">
      <formula1>$F$3:$F$8</formula1>
    </dataValidation>
    <dataValidation allowBlank="1" showInputMessage="1" showErrorMessage="1" prompt="Bunka je prednastavená na 20% DPH. Ak sa upaltňuje iná sadzba DPH, zmeňte vzorec." sqref="G47:G49 G32:G36 G38:G42"/>
    <dataValidation allowBlank="1" showInputMessage="1" showErrorMessage="1" prompt="Bunka je prednastavená na 20% DPH. Ak sa uplatňuje iná sadzba DPH, zmeňte vzorec." sqref="G17:G21 G23:G27"/>
    <dataValidation allowBlank="1" showInputMessage="1" showErrorMessage="1" prompt="vložte príslušné % vlastných zdrojov prijímateľa podľa bodu 1.4 Vyzvania" sqref="O10"/>
    <dataValidation type="custom" allowBlank="1" showInputMessage="1" showErrorMessage="1" sqref="S23:S25">
      <formula1>SUM(S21:S21)</formula1>
    </dataValidation>
    <dataValidation type="custom" allowBlank="1" showInputMessage="1" showErrorMessage="1" sqref="S26">
      <formula1>SUM(S22:S22)</formula1>
    </dataValidation>
    <dataValidation allowBlank="1" showInputMessage="1" showErrorMessage="1" prompt="Uvádzajte matematicky zaokrúhlené na dve desatinné miesta." sqref="G55:G56 G61:G6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3 A59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5:C56 C61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8:R9 B15:P15 A45:P45"/>
  </dataValidations>
  <pageMargins left="0.39370078740157483" right="0.39370078740157483" top="0.55118110236220474" bottom="0.55118110236220474" header="0.31496062992125984" footer="0.31496062992125984"/>
  <pageSetup paperSize="9" scale="46" fitToHeight="0" orientation="landscape" r:id="rId1"/>
  <headerFooter>
    <oddHeader>&amp;RPríloha č. 3 Zmluvy o poskytnutí NFP - Podrobný rozpočet projektu</oddHeader>
  </headerFooter>
  <rowBreaks count="1" manualBreakCount="1">
    <brk id="66" max="16" man="1"/>
  </rowBreaks>
  <ignoredErrors>
    <ignoredError sqref="A14:E14 H14" numberStoredAsText="1"/>
    <ignoredError sqref="F26:G27 F35:G36 F41:G44 F47:G50 O65:P66 O43:P44 O50:P50 O28:P28 O63 F20:G21 O17 O26:O27 O41:O42 O47:O49 G17 O20:O23 F23:G23 O32 F32:G32 O35:O38 F38:G38 I35:J38 I32:J32 I20:J23 I47:J49 I41:J42 I26:J27 J17 F28:J28 I50:J50 H44:J44 F66:J66 H43:J43 F65:J65 I63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657" yWindow="367" count="9">
        <x14:dataValidation type="list" allowBlank="1" showInputMessage="1" showErrorMessage="1">
          <x14:formula1>
            <xm:f>Zdroj!$G$3:$G$4</xm:f>
          </x14:formula1>
          <xm:sqref>Q10</xm:sqref>
        </x14:dataValidation>
        <x14:dataValidation type="list" allowBlank="1" showInputMessage="1" showErrorMessage="1">
          <x14:formula1>
            <xm:f>Zdroj!$H$3:$H$5</xm:f>
          </x14:formula1>
          <xm:sqref>B47:B49</xm:sqref>
        </x14:dataValidation>
        <x14:dataValidation type="list" allowBlank="1" showErrorMessage="1" prompt="_x000a_">
          <x14:formula1>
            <xm:f>Zdroj!$D$3:$D$15</xm:f>
          </x14:formula1>
          <xm:sqref>B23:B27 B38:B42 B32:B36 B17:B21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R23:R27 R32:R36 R38:R42 R47:R49 R17:R21</xm:sqref>
        </x14:dataValidation>
        <x14:dataValidation type="list" allowBlank="1" showInputMessage="1" showErrorMessage="1">
          <x14:formula1>
            <xm:f>Zdroj!$I$3</xm:f>
          </x14:formula1>
          <xm:sqref>B62:B63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R62:R63</xm:sqref>
        </x14:dataValidation>
        <x14:dataValidation type="list" allowBlank="1" showInputMessage="1" showErrorMessage="1" prompt="Z roletového menu vyberte príslušný spôsob stanovenia výšky výdavku. ">
          <x14:formula1>
            <xm:f>'\\ENTE01\Man_FEU\Man_FEU\AE31 - OKMP\Aktualizácia metodiky OPII\!Prirucky_OPII\PpZ\Prilohy_PpZ_6-1\[Príloha 1a_Podporna dokumentacia k OV.xlsx]Zdroj'!#REF!</xm:f>
          </x14:formula1>
          <xm:sqref>R61 R55:R57</xm:sqref>
        </x14:dataValidation>
        <x14:dataValidation type="list" allowBlank="1" showInputMessage="1" showErrorMessage="1">
          <x14:formula1>
            <xm:f>'\\ENTE01\Man_FEU\Man_FEU\AE31 - OKMP\Aktualizácia metodiky OPII\!Prirucky_OPII\PpZ\Prilohy_PpZ_6-1\[Príloha 1a_Podporna dokumentacia k OV.xlsx]Zdroj'!#REF!</xm:f>
          </x14:formula1>
          <xm:sqref>A61:B61 A55:B56</xm:sqref>
        </x14:dataValidation>
        <x14:dataValidation type="list" allowBlank="1" showInputMessage="1" showErrorMessage="1">
          <x14:formula1>
            <xm:f>Zdroj!$B$3:$B$18</xm:f>
          </x14:formula1>
          <xm:sqref>B7:R7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66"/>
  <sheetViews>
    <sheetView topLeftCell="A4" zoomScale="80" zoomScaleNormal="80" zoomScalePageLayoutView="80" workbookViewId="0">
      <pane ySplit="11" topLeftCell="A15" activePane="bottomLeft" state="frozen"/>
      <selection activeCell="A4" sqref="A4"/>
      <selection pane="bottomLeft" activeCell="M13" sqref="M13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14" width="20.7109375" style="3" customWidth="1"/>
    <col min="15" max="16" width="30.7109375" style="1" customWidth="1"/>
    <col min="17" max="17" width="10.5703125" style="5" customWidth="1"/>
    <col min="18" max="18" width="10.5703125" style="1" customWidth="1"/>
    <col min="19" max="38" width="9.140625" style="1" customWidth="1"/>
    <col min="39" max="16384" width="9.140625" style="1"/>
  </cols>
  <sheetData>
    <row r="1" spans="1:24" x14ac:dyDescent="0.25">
      <c r="A1" s="5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"/>
      <c r="P1" s="5"/>
      <c r="Q1" s="14"/>
      <c r="R1" s="15"/>
      <c r="S1" s="15"/>
      <c r="T1" s="15"/>
      <c r="U1" s="15"/>
      <c r="V1" s="15"/>
      <c r="W1" s="15"/>
      <c r="X1" s="15"/>
    </row>
    <row r="2" spans="1:24" x14ac:dyDescent="0.25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14"/>
      <c r="R2" s="15"/>
      <c r="S2" s="15"/>
      <c r="T2" s="15"/>
      <c r="U2" s="15"/>
      <c r="V2" s="15"/>
      <c r="W2" s="15"/>
      <c r="X2" s="15"/>
    </row>
    <row r="3" spans="1:24" x14ac:dyDescent="0.25">
      <c r="A3" s="5"/>
      <c r="B3" s="5"/>
      <c r="C3" s="6"/>
      <c r="D3" s="7"/>
      <c r="E3" s="7"/>
      <c r="F3" s="18"/>
      <c r="G3" s="7"/>
      <c r="H3" s="7"/>
      <c r="I3" s="7"/>
      <c r="J3" s="7"/>
      <c r="K3" s="7"/>
      <c r="L3" s="7"/>
      <c r="M3" s="7"/>
      <c r="N3" s="7"/>
      <c r="O3" s="5"/>
      <c r="P3" s="5"/>
      <c r="Q3" s="14"/>
      <c r="R3" s="15"/>
      <c r="S3" s="15"/>
      <c r="T3" s="15"/>
      <c r="U3" s="15"/>
      <c r="V3" s="15"/>
      <c r="W3" s="15"/>
      <c r="X3" s="15"/>
    </row>
    <row r="4" spans="1:24" x14ac:dyDescent="0.25">
      <c r="A4" s="8"/>
      <c r="B4" s="8"/>
      <c r="C4" s="2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5"/>
      <c r="Q4" s="14"/>
      <c r="R4" s="14"/>
      <c r="S4" s="15"/>
      <c r="T4" s="15"/>
      <c r="U4" s="15"/>
      <c r="V4" s="15"/>
      <c r="W4" s="15"/>
      <c r="X4" s="15"/>
    </row>
    <row r="5" spans="1:24" ht="23.25" x14ac:dyDescent="0.35">
      <c r="A5" s="295" t="s">
        <v>151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14"/>
      <c r="R5" s="15"/>
      <c r="S5" s="15"/>
      <c r="T5" s="15"/>
      <c r="U5" s="15"/>
      <c r="V5" s="15"/>
      <c r="W5" s="15"/>
      <c r="X5" s="15"/>
    </row>
    <row r="6" spans="1:24" ht="15" customHeight="1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"/>
      <c r="Q6" s="14"/>
      <c r="R6" s="15"/>
      <c r="S6" s="15"/>
      <c r="T6" s="15"/>
      <c r="U6" s="15"/>
      <c r="V6" s="15"/>
      <c r="W6" s="15"/>
      <c r="X6" s="15"/>
    </row>
    <row r="7" spans="1:24" ht="20.25" customHeight="1" x14ac:dyDescent="0.25">
      <c r="A7" s="178" t="s">
        <v>153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2"/>
      <c r="Q7" s="14"/>
      <c r="R7" s="15"/>
      <c r="S7" s="15"/>
      <c r="T7" s="15"/>
      <c r="U7" s="15"/>
      <c r="V7" s="15"/>
      <c r="W7" s="15"/>
      <c r="X7" s="15"/>
    </row>
    <row r="8" spans="1:24" x14ac:dyDescent="0.25">
      <c r="A8" s="179" t="s">
        <v>0</v>
      </c>
      <c r="B8" s="315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7"/>
      <c r="Q8" s="14"/>
      <c r="R8" s="15"/>
      <c r="S8" s="15"/>
      <c r="T8" s="15"/>
      <c r="U8" s="15"/>
      <c r="V8" s="15"/>
      <c r="W8" s="15"/>
      <c r="X8" s="15"/>
    </row>
    <row r="9" spans="1:24" ht="20.25" customHeight="1" x14ac:dyDescent="0.25">
      <c r="A9" s="173" t="s">
        <v>179</v>
      </c>
      <c r="B9" s="318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4"/>
      <c r="Q9" s="14"/>
      <c r="R9" s="15"/>
      <c r="S9" s="15"/>
      <c r="T9" s="15"/>
      <c r="U9" s="15"/>
      <c r="V9" s="15"/>
      <c r="W9" s="15"/>
      <c r="X9" s="15"/>
    </row>
    <row r="10" spans="1:24" s="142" customFormat="1" ht="43.5" customHeight="1" thickBot="1" x14ac:dyDescent="0.3">
      <c r="A10" s="168" t="s">
        <v>64</v>
      </c>
      <c r="B10" s="177">
        <v>1</v>
      </c>
      <c r="C10" s="298" t="s">
        <v>107</v>
      </c>
      <c r="D10" s="314"/>
      <c r="E10" s="143">
        <v>0.85</v>
      </c>
      <c r="F10" s="180" t="s">
        <v>108</v>
      </c>
      <c r="G10" s="176">
        <v>0.1</v>
      </c>
      <c r="H10" s="180" t="s">
        <v>109</v>
      </c>
      <c r="I10" s="174">
        <v>0.05</v>
      </c>
      <c r="J10" s="257" t="s">
        <v>160</v>
      </c>
      <c r="K10" s="239"/>
      <c r="L10" s="239"/>
      <c r="M10" s="175"/>
      <c r="N10" s="139" t="s">
        <v>136</v>
      </c>
      <c r="O10" s="229" t="s">
        <v>79</v>
      </c>
      <c r="P10" s="226">
        <f>IF($O$10="ÁNO",G55-F55,0)</f>
        <v>0</v>
      </c>
      <c r="Q10" s="14"/>
      <c r="R10" s="15"/>
      <c r="S10" s="15"/>
      <c r="T10" s="15"/>
      <c r="U10" s="15"/>
      <c r="V10" s="15"/>
      <c r="W10" s="15"/>
      <c r="X10" s="15"/>
    </row>
    <row r="11" spans="1:24" ht="36" customHeight="1" x14ac:dyDescent="0.25">
      <c r="A11" s="15" t="s">
        <v>154</v>
      </c>
      <c r="B11" s="218"/>
      <c r="C11" s="219"/>
      <c r="D11" s="212"/>
      <c r="E11" s="212"/>
      <c r="F11" s="218"/>
      <c r="G11" s="11"/>
      <c r="H11" s="234" t="s">
        <v>180</v>
      </c>
      <c r="I11" s="233" t="s">
        <v>181</v>
      </c>
      <c r="J11" s="235"/>
      <c r="K11" s="236"/>
      <c r="L11" s="236"/>
      <c r="M11" s="233" t="s">
        <v>156</v>
      </c>
      <c r="N11" s="19" t="s">
        <v>180</v>
      </c>
      <c r="O11" s="138"/>
      <c r="P11" s="5"/>
      <c r="Q11" s="14"/>
      <c r="R11" s="15"/>
      <c r="S11" s="15"/>
      <c r="T11" s="15"/>
      <c r="U11" s="15"/>
      <c r="V11" s="15"/>
      <c r="W11" s="15"/>
      <c r="X11" s="15"/>
    </row>
    <row r="12" spans="1:24" ht="45.75" customHeight="1" thickBot="1" x14ac:dyDescent="0.3">
      <c r="A12" s="15" t="s">
        <v>155</v>
      </c>
      <c r="B12" s="220"/>
      <c r="C12" s="221"/>
      <c r="D12" s="19"/>
      <c r="E12" s="19"/>
      <c r="F12" s="222"/>
      <c r="H12" s="234" t="s">
        <v>180</v>
      </c>
      <c r="I12" s="234" t="s">
        <v>180</v>
      </c>
      <c r="J12" s="19"/>
      <c r="K12" s="234"/>
      <c r="L12" s="234"/>
      <c r="M12" s="233" t="s">
        <v>156</v>
      </c>
      <c r="N12" s="19" t="s">
        <v>180</v>
      </c>
      <c r="O12" s="32"/>
      <c r="Q12" s="14"/>
      <c r="R12" s="15"/>
      <c r="S12" s="15"/>
      <c r="T12" s="15"/>
      <c r="U12" s="15"/>
      <c r="V12" s="15"/>
      <c r="W12" s="15"/>
      <c r="X12" s="15"/>
    </row>
    <row r="13" spans="1:24" ht="75" customHeight="1" x14ac:dyDescent="0.25">
      <c r="A13" s="181" t="s">
        <v>1</v>
      </c>
      <c r="B13" s="106" t="s">
        <v>4</v>
      </c>
      <c r="C13" s="106" t="s">
        <v>2</v>
      </c>
      <c r="D13" s="106" t="s">
        <v>119</v>
      </c>
      <c r="E13" s="106" t="s">
        <v>92</v>
      </c>
      <c r="F13" s="106" t="s">
        <v>91</v>
      </c>
      <c r="G13" s="106" t="s">
        <v>90</v>
      </c>
      <c r="H13" s="182" t="s">
        <v>143</v>
      </c>
      <c r="I13" s="106" t="s">
        <v>101</v>
      </c>
      <c r="J13" s="183" t="s">
        <v>102</v>
      </c>
      <c r="K13" s="183" t="s">
        <v>103</v>
      </c>
      <c r="L13" s="183" t="s">
        <v>159</v>
      </c>
      <c r="M13" s="183" t="s">
        <v>104</v>
      </c>
      <c r="N13" s="106" t="s">
        <v>165</v>
      </c>
      <c r="O13" s="106" t="s">
        <v>131</v>
      </c>
      <c r="P13" s="184" t="s">
        <v>157</v>
      </c>
      <c r="Q13" s="14"/>
      <c r="R13" s="15"/>
      <c r="S13" s="15"/>
      <c r="T13" s="15"/>
      <c r="U13" s="15"/>
      <c r="V13" s="15"/>
      <c r="W13" s="15"/>
      <c r="X13" s="15"/>
    </row>
    <row r="14" spans="1:24" s="35" customFormat="1" ht="34.5" customHeight="1" thickBot="1" x14ac:dyDescent="0.3">
      <c r="A14" s="113" t="s">
        <v>67</v>
      </c>
      <c r="B14" s="114" t="s">
        <v>68</v>
      </c>
      <c r="C14" s="114" t="s">
        <v>69</v>
      </c>
      <c r="D14" s="114" t="s">
        <v>70</v>
      </c>
      <c r="E14" s="114" t="s">
        <v>71</v>
      </c>
      <c r="F14" s="114" t="s">
        <v>75</v>
      </c>
      <c r="G14" s="114" t="s">
        <v>76</v>
      </c>
      <c r="H14" s="169" t="s">
        <v>72</v>
      </c>
      <c r="I14" s="114" t="s">
        <v>110</v>
      </c>
      <c r="J14" s="158" t="s">
        <v>111</v>
      </c>
      <c r="K14" s="158" t="s">
        <v>112</v>
      </c>
      <c r="L14" s="158" t="s">
        <v>166</v>
      </c>
      <c r="M14" s="158" t="s">
        <v>113</v>
      </c>
      <c r="N14" s="114" t="s">
        <v>158</v>
      </c>
      <c r="O14" s="114" t="s">
        <v>116</v>
      </c>
      <c r="P14" s="115" t="s">
        <v>117</v>
      </c>
      <c r="Q14" s="33"/>
      <c r="R14" s="34"/>
      <c r="S14" s="34"/>
      <c r="T14" s="34"/>
      <c r="U14" s="34"/>
      <c r="V14" s="34"/>
      <c r="W14" s="34"/>
      <c r="X14" s="34"/>
    </row>
    <row r="15" spans="1:24" ht="24.75" customHeight="1" x14ac:dyDescent="0.25">
      <c r="A15" s="83" t="s">
        <v>39</v>
      </c>
      <c r="B15" s="238" t="s">
        <v>56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84"/>
      <c r="P15" s="60"/>
      <c r="Q15" s="14"/>
      <c r="R15" s="15"/>
      <c r="S15" s="15"/>
      <c r="T15" s="15"/>
      <c r="U15" s="15"/>
      <c r="V15" s="15"/>
      <c r="W15" s="15"/>
      <c r="X15" s="15"/>
    </row>
    <row r="16" spans="1:24" ht="18.75" customHeight="1" x14ac:dyDescent="0.25">
      <c r="A16" s="40" t="s">
        <v>57</v>
      </c>
      <c r="B16" s="165" t="s">
        <v>148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41"/>
      <c r="P16" s="42"/>
      <c r="Q16" s="14"/>
      <c r="R16" s="15"/>
      <c r="S16" s="15"/>
      <c r="T16" s="15"/>
      <c r="U16" s="15"/>
      <c r="V16" s="15"/>
      <c r="W16" s="15"/>
      <c r="X16" s="15"/>
    </row>
    <row r="17" spans="1:24" ht="15.75" x14ac:dyDescent="0.25">
      <c r="A17" s="43"/>
      <c r="B17" s="44"/>
      <c r="C17" s="45"/>
      <c r="D17" s="46">
        <v>0</v>
      </c>
      <c r="E17" s="47">
        <v>0</v>
      </c>
      <c r="F17" s="48">
        <f t="shared" ref="F17:F23" si="0">ROUND(D17*E17,2)</f>
        <v>0</v>
      </c>
      <c r="G17" s="154">
        <f t="shared" ref="G17:G23" si="1">ROUND(F17*1.2,2)</f>
        <v>0</v>
      </c>
      <c r="H17" s="63">
        <v>0</v>
      </c>
      <c r="I17" s="155">
        <f>ROUND(H17*$B$10,2)</f>
        <v>0</v>
      </c>
      <c r="J17" s="159">
        <f>ROUND(H17*$E$10,2)</f>
        <v>0</v>
      </c>
      <c r="K17" s="159">
        <f>ROUND(H17*$G$10,2)</f>
        <v>0</v>
      </c>
      <c r="L17" s="159">
        <f>ROUND(I17*$K$10,2)</f>
        <v>0</v>
      </c>
      <c r="M17" s="159">
        <f>ROUND(H17*$I$10,2)</f>
        <v>0</v>
      </c>
      <c r="N17" s="63">
        <f>IF($O$10="ÁNO",F17-H17,G17-H17)</f>
        <v>0</v>
      </c>
      <c r="O17" s="64"/>
      <c r="P17" s="65"/>
      <c r="Q17" s="14"/>
      <c r="R17" s="15"/>
      <c r="S17" s="15"/>
      <c r="T17" s="15"/>
      <c r="U17" s="15"/>
      <c r="V17" s="15"/>
      <c r="W17" s="15"/>
      <c r="X17" s="15"/>
    </row>
    <row r="18" spans="1:24" ht="15.75" x14ac:dyDescent="0.25">
      <c r="A18" s="43"/>
      <c r="B18" s="44"/>
      <c r="C18" s="45"/>
      <c r="D18" s="46">
        <v>0</v>
      </c>
      <c r="E18" s="47">
        <v>0</v>
      </c>
      <c r="F18" s="48">
        <f t="shared" si="0"/>
        <v>0</v>
      </c>
      <c r="G18" s="154">
        <f t="shared" si="1"/>
        <v>0</v>
      </c>
      <c r="H18" s="63">
        <v>0</v>
      </c>
      <c r="I18" s="155">
        <f>ROUND(H18*$B$10,2)</f>
        <v>0</v>
      </c>
      <c r="J18" s="159">
        <f>ROUND(H18*$E$10,2)</f>
        <v>0</v>
      </c>
      <c r="K18" s="159">
        <f>ROUND(H18*$G$10,2)</f>
        <v>0</v>
      </c>
      <c r="L18" s="159">
        <f t="shared" ref="L18:L19" si="2">ROUND(I18*$K$10,2)</f>
        <v>0</v>
      </c>
      <c r="M18" s="159">
        <f>ROUND(H18*$I$10,2)</f>
        <v>0</v>
      </c>
      <c r="N18" s="63">
        <f>IF($O$10="ÁNO",F18-H18,G18-H18)</f>
        <v>0</v>
      </c>
      <c r="O18" s="64"/>
      <c r="P18" s="65"/>
      <c r="Q18" s="14"/>
      <c r="R18" s="15"/>
      <c r="S18" s="15"/>
      <c r="T18" s="15"/>
      <c r="U18" s="15"/>
      <c r="V18" s="15"/>
      <c r="W18" s="15"/>
      <c r="X18" s="15"/>
    </row>
    <row r="19" spans="1:24" ht="15.75" x14ac:dyDescent="0.25">
      <c r="A19" s="43"/>
      <c r="B19" s="44"/>
      <c r="C19" s="45"/>
      <c r="D19" s="46">
        <v>0</v>
      </c>
      <c r="E19" s="47">
        <v>0</v>
      </c>
      <c r="F19" s="48">
        <f t="shared" si="0"/>
        <v>0</v>
      </c>
      <c r="G19" s="154">
        <f t="shared" si="1"/>
        <v>0</v>
      </c>
      <c r="H19" s="63">
        <v>0</v>
      </c>
      <c r="I19" s="155">
        <f>ROUND(H19*$B$10,2)</f>
        <v>0</v>
      </c>
      <c r="J19" s="159">
        <f>ROUND(H19*$E$10,2)</f>
        <v>0</v>
      </c>
      <c r="K19" s="159">
        <f>ROUND(H19*$G$10,2)</f>
        <v>0</v>
      </c>
      <c r="L19" s="159">
        <f t="shared" si="2"/>
        <v>0</v>
      </c>
      <c r="M19" s="159">
        <f>ROUND(H19*$I$10,2)</f>
        <v>0</v>
      </c>
      <c r="N19" s="63">
        <f>IF($O$10="ÁNO",F19-H19,G19-H19)</f>
        <v>0</v>
      </c>
      <c r="O19" s="64"/>
      <c r="P19" s="65"/>
      <c r="Q19" s="14"/>
      <c r="R19" s="15"/>
      <c r="S19" s="15"/>
      <c r="T19" s="15"/>
      <c r="U19" s="15"/>
      <c r="V19" s="15"/>
      <c r="W19" s="15"/>
      <c r="X19" s="15"/>
    </row>
    <row r="20" spans="1:24" ht="15.75" x14ac:dyDescent="0.25">
      <c r="A20" s="40" t="s">
        <v>58</v>
      </c>
      <c r="B20" s="165" t="s">
        <v>149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41"/>
      <c r="P20" s="42"/>
      <c r="Q20" s="14"/>
      <c r="R20" s="15"/>
      <c r="S20" s="15"/>
      <c r="T20" s="15"/>
      <c r="U20" s="15"/>
      <c r="V20" s="15"/>
      <c r="W20" s="15"/>
      <c r="X20" s="15"/>
    </row>
    <row r="21" spans="1:24" ht="15.75" x14ac:dyDescent="0.25">
      <c r="A21" s="43"/>
      <c r="B21" s="44"/>
      <c r="C21" s="50"/>
      <c r="D21" s="46">
        <v>0</v>
      </c>
      <c r="E21" s="47">
        <v>0</v>
      </c>
      <c r="F21" s="48">
        <f t="shared" ref="F21" si="3">ROUND(D21*E21,2)</f>
        <v>0</v>
      </c>
      <c r="G21" s="154">
        <f t="shared" si="1"/>
        <v>0</v>
      </c>
      <c r="H21" s="63">
        <v>0</v>
      </c>
      <c r="I21" s="155">
        <f>ROUND(H21*$B$10,2)</f>
        <v>0</v>
      </c>
      <c r="J21" s="159">
        <f>ROUND(H21*$E$10,2)</f>
        <v>0</v>
      </c>
      <c r="K21" s="159">
        <f>ROUND(H21*$G$10,2)</f>
        <v>0</v>
      </c>
      <c r="L21" s="159">
        <f>ROUND(I21*$K$10,2)</f>
        <v>0</v>
      </c>
      <c r="M21" s="159">
        <f>ROUND(H21*$I$10,2)</f>
        <v>0</v>
      </c>
      <c r="N21" s="63">
        <f>IF($O$10="ÁNO",F21-H21,G21-H21)</f>
        <v>0</v>
      </c>
      <c r="O21" s="64"/>
      <c r="P21" s="65"/>
      <c r="Q21" s="14"/>
      <c r="R21" s="15"/>
      <c r="S21" s="15"/>
      <c r="T21" s="15"/>
      <c r="U21" s="15"/>
      <c r="V21" s="15"/>
      <c r="W21" s="15"/>
      <c r="X21" s="15"/>
    </row>
    <row r="22" spans="1:24" ht="15.75" x14ac:dyDescent="0.25">
      <c r="A22" s="43"/>
      <c r="B22" s="44"/>
      <c r="C22" s="45"/>
      <c r="D22" s="46">
        <v>0</v>
      </c>
      <c r="E22" s="47">
        <v>0</v>
      </c>
      <c r="F22" s="48">
        <f>ROUND(D22*E22,2)</f>
        <v>0</v>
      </c>
      <c r="G22" s="154">
        <f t="shared" si="1"/>
        <v>0</v>
      </c>
      <c r="H22" s="63">
        <v>0</v>
      </c>
      <c r="I22" s="155">
        <f>ROUND(H22*$B$10,2)</f>
        <v>0</v>
      </c>
      <c r="J22" s="159">
        <f>ROUND(H22*$E$10,2)</f>
        <v>0</v>
      </c>
      <c r="K22" s="159">
        <f>ROUND(H22*$G$10,2)</f>
        <v>0</v>
      </c>
      <c r="L22" s="159">
        <f t="shared" ref="L22:L23" si="4">ROUND(I22*$K$10,2)</f>
        <v>0</v>
      </c>
      <c r="M22" s="159">
        <f>ROUND(H22*$I$10,2)</f>
        <v>0</v>
      </c>
      <c r="N22" s="63">
        <f>IF($O$10="ÁNO",F22-H22,G22-H22)</f>
        <v>0</v>
      </c>
      <c r="O22" s="64"/>
      <c r="P22" s="65"/>
      <c r="Q22" s="14"/>
      <c r="R22" s="15"/>
      <c r="S22" s="15"/>
      <c r="T22" s="15"/>
      <c r="U22" s="15"/>
      <c r="V22" s="15"/>
      <c r="W22" s="15"/>
      <c r="X22" s="15"/>
    </row>
    <row r="23" spans="1:24" ht="16.5" thickBot="1" x14ac:dyDescent="0.3">
      <c r="A23" s="95"/>
      <c r="B23" s="44"/>
      <c r="C23" s="96"/>
      <c r="D23" s="97">
        <v>0</v>
      </c>
      <c r="E23" s="98">
        <v>0</v>
      </c>
      <c r="F23" s="99">
        <f t="shared" si="0"/>
        <v>0</v>
      </c>
      <c r="G23" s="154">
        <f t="shared" si="1"/>
        <v>0</v>
      </c>
      <c r="H23" s="69">
        <v>0</v>
      </c>
      <c r="I23" s="155">
        <f>ROUND(H23*$B$10,2)</f>
        <v>0</v>
      </c>
      <c r="J23" s="159">
        <f>ROUND(H23*$E$10,2)</f>
        <v>0</v>
      </c>
      <c r="K23" s="159">
        <f>ROUND(H23*$G$10,2)</f>
        <v>0</v>
      </c>
      <c r="L23" s="159">
        <f t="shared" si="4"/>
        <v>0</v>
      </c>
      <c r="M23" s="159">
        <f>ROUND(H23*$I$10,2)</f>
        <v>0</v>
      </c>
      <c r="N23" s="63">
        <f>IF($O$10="ÁNO",F23-H23,G23-H23)</f>
        <v>0</v>
      </c>
      <c r="O23" s="64"/>
      <c r="P23" s="65"/>
      <c r="Q23" s="14"/>
      <c r="R23" s="15"/>
      <c r="S23" s="15"/>
      <c r="T23" s="15"/>
      <c r="U23" s="15"/>
      <c r="V23" s="15"/>
      <c r="W23" s="15"/>
      <c r="X23" s="15"/>
    </row>
    <row r="24" spans="1:24" s="88" customFormat="1" ht="16.5" customHeight="1" thickBot="1" x14ac:dyDescent="0.35">
      <c r="A24" s="286" t="s">
        <v>97</v>
      </c>
      <c r="B24" s="287"/>
      <c r="C24" s="287"/>
      <c r="D24" s="287"/>
      <c r="E24" s="288"/>
      <c r="F24" s="102">
        <f t="shared" ref="F24:N24" si="5">SUM(F17:F23)</f>
        <v>0</v>
      </c>
      <c r="G24" s="102">
        <f t="shared" si="5"/>
        <v>0</v>
      </c>
      <c r="H24" s="170">
        <f t="shared" si="5"/>
        <v>0</v>
      </c>
      <c r="I24" s="102">
        <f t="shared" si="5"/>
        <v>0</v>
      </c>
      <c r="J24" s="160">
        <f t="shared" si="5"/>
        <v>0</v>
      </c>
      <c r="K24" s="160">
        <f t="shared" si="5"/>
        <v>0</v>
      </c>
      <c r="L24" s="160">
        <f t="shared" si="5"/>
        <v>0</v>
      </c>
      <c r="M24" s="160">
        <f t="shared" si="5"/>
        <v>0</v>
      </c>
      <c r="N24" s="102">
        <f t="shared" si="5"/>
        <v>0</v>
      </c>
      <c r="O24" s="103"/>
      <c r="P24" s="104"/>
      <c r="Q24" s="93"/>
      <c r="R24" s="94"/>
      <c r="S24" s="94"/>
      <c r="T24" s="94"/>
      <c r="U24" s="94"/>
      <c r="V24" s="94"/>
      <c r="W24" s="94"/>
      <c r="X24" s="94"/>
    </row>
    <row r="25" spans="1:24" s="4" customFormat="1" ht="24.75" customHeight="1" x14ac:dyDescent="0.25">
      <c r="A25" s="83" t="s">
        <v>38</v>
      </c>
      <c r="B25" s="238" t="s">
        <v>96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61"/>
      <c r="P25" s="62"/>
      <c r="Q25" s="16"/>
      <c r="R25" s="17"/>
      <c r="S25" s="17"/>
      <c r="T25" s="17"/>
      <c r="U25" s="17"/>
      <c r="V25" s="17"/>
      <c r="W25" s="17"/>
      <c r="X25" s="17"/>
    </row>
    <row r="26" spans="1:24" s="4" customFormat="1" ht="45" hidden="1" x14ac:dyDescent="0.25">
      <c r="A26" s="37" t="s">
        <v>1</v>
      </c>
      <c r="B26" s="38" t="s">
        <v>4</v>
      </c>
      <c r="C26" s="38" t="s">
        <v>2</v>
      </c>
      <c r="D26" s="38" t="s">
        <v>3</v>
      </c>
      <c r="E26" s="38" t="s">
        <v>9</v>
      </c>
      <c r="F26" s="38" t="s">
        <v>10</v>
      </c>
      <c r="G26" s="38" t="s">
        <v>14</v>
      </c>
      <c r="H26" s="38"/>
      <c r="I26" s="38"/>
      <c r="J26" s="38"/>
      <c r="K26" s="38"/>
      <c r="L26" s="38"/>
      <c r="M26" s="38"/>
      <c r="N26" s="38"/>
      <c r="O26" s="38" t="s">
        <v>11</v>
      </c>
      <c r="P26" s="39" t="s">
        <v>12</v>
      </c>
      <c r="Q26" s="16"/>
      <c r="R26" s="17"/>
      <c r="S26" s="17"/>
      <c r="T26" s="17"/>
      <c r="U26" s="17"/>
      <c r="V26" s="17"/>
      <c r="W26" s="17"/>
      <c r="X26" s="17"/>
    </row>
    <row r="27" spans="1:24" ht="18.75" customHeight="1" x14ac:dyDescent="0.25">
      <c r="A27" s="40" t="s">
        <v>61</v>
      </c>
      <c r="B27" s="162" t="s">
        <v>150</v>
      </c>
      <c r="C27" s="163"/>
      <c r="D27" s="163"/>
      <c r="E27" s="163"/>
      <c r="F27" s="163"/>
      <c r="G27" s="163"/>
      <c r="H27" s="164"/>
      <c r="I27" s="163"/>
      <c r="J27" s="163"/>
      <c r="K27" s="163"/>
      <c r="L27" s="163"/>
      <c r="M27" s="163"/>
      <c r="N27" s="163"/>
      <c r="O27" s="41"/>
      <c r="P27" s="42"/>
      <c r="Q27" s="14"/>
      <c r="R27" s="15"/>
      <c r="S27" s="15"/>
      <c r="T27" s="15"/>
      <c r="U27" s="15"/>
      <c r="V27" s="15"/>
      <c r="W27" s="15"/>
      <c r="X27" s="15"/>
    </row>
    <row r="28" spans="1:24" ht="15.75" x14ac:dyDescent="0.25">
      <c r="A28" s="43"/>
      <c r="B28" s="44"/>
      <c r="C28" s="51"/>
      <c r="D28" s="46">
        <v>0</v>
      </c>
      <c r="E28" s="47">
        <v>0</v>
      </c>
      <c r="F28" s="49">
        <f t="shared" ref="F28:F34" si="6">ROUND(D28*E28,2)</f>
        <v>0</v>
      </c>
      <c r="G28" s="154">
        <f t="shared" ref="G28:G30" si="7">ROUND(F28*1.2,2)</f>
        <v>0</v>
      </c>
      <c r="H28" s="63">
        <v>0</v>
      </c>
      <c r="I28" s="155">
        <f>ROUND(H28*$B$10,2)</f>
        <v>0</v>
      </c>
      <c r="J28" s="159">
        <f>ROUND(H28*$E$10,2)</f>
        <v>0</v>
      </c>
      <c r="K28" s="159">
        <f>ROUND(H28*$G$10,2)</f>
        <v>0</v>
      </c>
      <c r="L28" s="159">
        <f>ROUND(I28*$K$10,2)</f>
        <v>0</v>
      </c>
      <c r="M28" s="159">
        <f>ROUND(H28*$I$10,2)</f>
        <v>0</v>
      </c>
      <c r="N28" s="63">
        <f>IF($O$10="ÁNO",F28-H28,G28-H28)</f>
        <v>0</v>
      </c>
      <c r="O28" s="64"/>
      <c r="P28" s="65"/>
      <c r="Q28" s="14"/>
      <c r="R28" s="15"/>
      <c r="S28" s="15"/>
      <c r="T28" s="15"/>
      <c r="U28" s="15"/>
      <c r="V28" s="15"/>
      <c r="W28" s="15"/>
      <c r="X28" s="15"/>
    </row>
    <row r="29" spans="1:24" ht="15.75" x14ac:dyDescent="0.25">
      <c r="A29" s="43"/>
      <c r="B29" s="44"/>
      <c r="C29" s="52"/>
      <c r="D29" s="46">
        <v>0</v>
      </c>
      <c r="E29" s="47">
        <v>0</v>
      </c>
      <c r="F29" s="49">
        <f t="shared" si="6"/>
        <v>0</v>
      </c>
      <c r="G29" s="154">
        <f t="shared" si="7"/>
        <v>0</v>
      </c>
      <c r="H29" s="63">
        <v>0</v>
      </c>
      <c r="I29" s="155">
        <f>ROUND(H29*$B$10,2)</f>
        <v>0</v>
      </c>
      <c r="J29" s="159">
        <f>ROUND(H29*$E$10,2)</f>
        <v>0</v>
      </c>
      <c r="K29" s="159">
        <f>ROUND(H29*$G$10,2)</f>
        <v>0</v>
      </c>
      <c r="L29" s="159">
        <f t="shared" ref="L29:L30" si="8">ROUND(I29*$K$10,2)</f>
        <v>0</v>
      </c>
      <c r="M29" s="159">
        <f>ROUND(H29*$I$10,2)</f>
        <v>0</v>
      </c>
      <c r="N29" s="63">
        <f>IF($O$10="ÁNO",F29-H29,G29-H29)</f>
        <v>0</v>
      </c>
      <c r="O29" s="64"/>
      <c r="P29" s="65"/>
      <c r="Q29" s="14"/>
      <c r="R29" s="15"/>
      <c r="S29" s="15"/>
      <c r="T29" s="15"/>
      <c r="U29" s="15"/>
      <c r="V29" s="15"/>
      <c r="W29" s="15"/>
      <c r="X29" s="15"/>
    </row>
    <row r="30" spans="1:24" ht="15.75" x14ac:dyDescent="0.25">
      <c r="A30" s="43"/>
      <c r="B30" s="44"/>
      <c r="C30" s="52"/>
      <c r="D30" s="46">
        <v>0</v>
      </c>
      <c r="E30" s="47">
        <v>0</v>
      </c>
      <c r="F30" s="48">
        <f t="shared" si="6"/>
        <v>0</v>
      </c>
      <c r="G30" s="154">
        <f t="shared" si="7"/>
        <v>0</v>
      </c>
      <c r="H30" s="63">
        <v>0</v>
      </c>
      <c r="I30" s="155">
        <f>ROUND(H30*$B$10,2)</f>
        <v>0</v>
      </c>
      <c r="J30" s="159">
        <f>ROUND(H30*$E$10,2)</f>
        <v>0</v>
      </c>
      <c r="K30" s="159">
        <f>ROUND(H30*$G$10,2)</f>
        <v>0</v>
      </c>
      <c r="L30" s="159">
        <f t="shared" si="8"/>
        <v>0</v>
      </c>
      <c r="M30" s="159">
        <f>ROUND(H30*$I$10,2)</f>
        <v>0</v>
      </c>
      <c r="N30" s="63">
        <f>IF($O$10="ÁNO",F30-H30,G30-H30)</f>
        <v>0</v>
      </c>
      <c r="O30" s="64"/>
      <c r="P30" s="65"/>
      <c r="Q30" s="14"/>
      <c r="R30" s="15"/>
      <c r="S30" s="15"/>
      <c r="T30" s="15"/>
      <c r="U30" s="15"/>
      <c r="V30" s="15"/>
      <c r="W30" s="15"/>
      <c r="X30" s="15"/>
    </row>
    <row r="31" spans="1:24" ht="19.5" customHeight="1" x14ac:dyDescent="0.25">
      <c r="A31" s="40" t="s">
        <v>62</v>
      </c>
      <c r="B31" s="165" t="s">
        <v>147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41"/>
      <c r="P31" s="42"/>
      <c r="Q31" s="14"/>
      <c r="R31" s="15"/>
      <c r="S31" s="15"/>
      <c r="T31" s="15"/>
      <c r="U31" s="15"/>
      <c r="V31" s="15"/>
      <c r="W31" s="15"/>
      <c r="X31" s="15"/>
    </row>
    <row r="32" spans="1:24" ht="15.75" x14ac:dyDescent="0.25">
      <c r="A32" s="43"/>
      <c r="B32" s="44"/>
      <c r="C32" s="53"/>
      <c r="D32" s="46">
        <v>0</v>
      </c>
      <c r="E32" s="47">
        <v>0</v>
      </c>
      <c r="F32" s="48">
        <f t="shared" ref="F32:F33" si="9">ROUND(D32*E32,2)</f>
        <v>0</v>
      </c>
      <c r="G32" s="154">
        <f t="shared" ref="G32:G34" si="10">ROUND(F32*1.2,2)</f>
        <v>0</v>
      </c>
      <c r="H32" s="63">
        <v>0</v>
      </c>
      <c r="I32" s="155">
        <f>ROUND(H32*$B$10,2)</f>
        <v>0</v>
      </c>
      <c r="J32" s="159">
        <f>ROUND(H32*$E$10,2)</f>
        <v>0</v>
      </c>
      <c r="K32" s="159">
        <f>ROUND(H32*$G$10,2)</f>
        <v>0</v>
      </c>
      <c r="L32" s="159">
        <f>ROUND(I32*$K$10,2)</f>
        <v>0</v>
      </c>
      <c r="M32" s="159">
        <f>ROUND(H32*$I$10,2)</f>
        <v>0</v>
      </c>
      <c r="N32" s="63">
        <f>IF($O$10="ÁNO",F32-H32,G32-H32)</f>
        <v>0</v>
      </c>
      <c r="O32" s="64"/>
      <c r="P32" s="65"/>
      <c r="Q32" s="14"/>
      <c r="R32" s="15"/>
      <c r="S32" s="15"/>
      <c r="T32" s="15"/>
      <c r="U32" s="15"/>
      <c r="V32" s="15"/>
      <c r="W32" s="15"/>
      <c r="X32" s="15"/>
    </row>
    <row r="33" spans="1:24" ht="15.75" x14ac:dyDescent="0.25">
      <c r="A33" s="43"/>
      <c r="B33" s="44"/>
      <c r="C33" s="53"/>
      <c r="D33" s="46">
        <v>0</v>
      </c>
      <c r="E33" s="47">
        <v>0</v>
      </c>
      <c r="F33" s="48">
        <f t="shared" si="9"/>
        <v>0</v>
      </c>
      <c r="G33" s="154">
        <f t="shared" si="10"/>
        <v>0</v>
      </c>
      <c r="H33" s="63">
        <v>0</v>
      </c>
      <c r="I33" s="155">
        <f>ROUND(H33*$B$10,2)</f>
        <v>0</v>
      </c>
      <c r="J33" s="159">
        <f>ROUND(H33*$E$10,2)</f>
        <v>0</v>
      </c>
      <c r="K33" s="159">
        <f>ROUND(H33*$G$10,2)</f>
        <v>0</v>
      </c>
      <c r="L33" s="159">
        <f t="shared" ref="L33:L34" si="11">ROUND(I33*$K$10,2)</f>
        <v>0</v>
      </c>
      <c r="M33" s="159">
        <f>ROUND(H33*$I$10,2)</f>
        <v>0</v>
      </c>
      <c r="N33" s="63">
        <f>IF($O$10="ÁNO",F33-H33,G33-H33)</f>
        <v>0</v>
      </c>
      <c r="O33" s="64"/>
      <c r="P33" s="65"/>
      <c r="Q33" s="14"/>
      <c r="R33" s="15"/>
      <c r="S33" s="15"/>
      <c r="T33" s="15"/>
      <c r="U33" s="15"/>
      <c r="V33" s="15"/>
      <c r="W33" s="15"/>
      <c r="X33" s="15"/>
    </row>
    <row r="34" spans="1:24" ht="16.5" thickBot="1" x14ac:dyDescent="0.3">
      <c r="A34" s="95"/>
      <c r="B34" s="44"/>
      <c r="C34" s="96"/>
      <c r="D34" s="97">
        <v>0</v>
      </c>
      <c r="E34" s="98">
        <v>0</v>
      </c>
      <c r="F34" s="100">
        <f t="shared" si="6"/>
        <v>0</v>
      </c>
      <c r="G34" s="154">
        <f t="shared" si="10"/>
        <v>0</v>
      </c>
      <c r="H34" s="69">
        <v>0</v>
      </c>
      <c r="I34" s="155">
        <f>ROUND(H34*$B$10,2)</f>
        <v>0</v>
      </c>
      <c r="J34" s="159">
        <f>ROUND(H34*$E$10,2)</f>
        <v>0</v>
      </c>
      <c r="K34" s="159">
        <f>ROUND(H34*$G$10,2)</f>
        <v>0</v>
      </c>
      <c r="L34" s="159">
        <f t="shared" si="11"/>
        <v>0</v>
      </c>
      <c r="M34" s="159">
        <f>ROUND(H34*$I$10,2)</f>
        <v>0</v>
      </c>
      <c r="N34" s="63">
        <f>IF($O$10="ÁNO",F34-H34,G34-H34)</f>
        <v>0</v>
      </c>
      <c r="O34" s="64"/>
      <c r="P34" s="65"/>
      <c r="Q34" s="14"/>
      <c r="R34" s="15"/>
      <c r="S34" s="15"/>
      <c r="T34" s="15"/>
      <c r="U34" s="15"/>
      <c r="V34" s="15"/>
      <c r="W34" s="15"/>
      <c r="X34" s="15"/>
    </row>
    <row r="35" spans="1:24" s="88" customFormat="1" ht="18" thickBot="1" x14ac:dyDescent="0.35">
      <c r="A35" s="286" t="s">
        <v>98</v>
      </c>
      <c r="B35" s="287"/>
      <c r="C35" s="287"/>
      <c r="D35" s="287"/>
      <c r="E35" s="288"/>
      <c r="F35" s="102">
        <f>SUM(F27:F34)</f>
        <v>0</v>
      </c>
      <c r="G35" s="149">
        <f>SUM(G27:G34)</f>
        <v>0</v>
      </c>
      <c r="H35" s="170">
        <f>SUM(H28:H34)</f>
        <v>0</v>
      </c>
      <c r="I35" s="150">
        <f>SUM(I28:I34)</f>
        <v>0</v>
      </c>
      <c r="J35" s="160">
        <f>SUM(J28:J34)</f>
        <v>0</v>
      </c>
      <c r="K35" s="160">
        <f t="shared" ref="K35:M35" si="12">SUM(K28:K34)</f>
        <v>0</v>
      </c>
      <c r="L35" s="160">
        <f t="shared" si="12"/>
        <v>0</v>
      </c>
      <c r="M35" s="160">
        <f t="shared" si="12"/>
        <v>0</v>
      </c>
      <c r="N35" s="105">
        <f>SUM(N28:N34)</f>
        <v>0</v>
      </c>
      <c r="O35" s="151"/>
      <c r="P35" s="104"/>
      <c r="Q35" s="93"/>
      <c r="R35" s="94"/>
      <c r="S35" s="94"/>
      <c r="T35" s="94"/>
      <c r="U35" s="94"/>
      <c r="V35" s="94"/>
      <c r="W35" s="94"/>
      <c r="X35" s="94"/>
    </row>
    <row r="36" spans="1:24" s="88" customFormat="1" ht="18" thickBot="1" x14ac:dyDescent="0.35">
      <c r="A36" s="289" t="s">
        <v>95</v>
      </c>
      <c r="B36" s="290"/>
      <c r="C36" s="290"/>
      <c r="D36" s="290"/>
      <c r="E36" s="290"/>
      <c r="F36" s="89">
        <f>F24+F35</f>
        <v>0</v>
      </c>
      <c r="G36" s="89">
        <f>G24+G35</f>
        <v>0</v>
      </c>
      <c r="H36" s="171">
        <f>H24+H35</f>
        <v>0</v>
      </c>
      <c r="I36" s="89">
        <f>SUM(I24+I35)</f>
        <v>0</v>
      </c>
      <c r="J36" s="161">
        <f>J24+J35</f>
        <v>0</v>
      </c>
      <c r="K36" s="161">
        <f t="shared" ref="K36:M36" si="13">K24+K35</f>
        <v>0</v>
      </c>
      <c r="L36" s="161">
        <f t="shared" si="13"/>
        <v>0</v>
      </c>
      <c r="M36" s="161">
        <f t="shared" si="13"/>
        <v>0</v>
      </c>
      <c r="N36" s="89">
        <f>SUM(N24+N35)</f>
        <v>0</v>
      </c>
      <c r="O36" s="92"/>
      <c r="P36" s="91"/>
      <c r="Q36" s="93"/>
      <c r="R36" s="94"/>
      <c r="S36" s="94"/>
      <c r="T36" s="94"/>
      <c r="U36" s="94"/>
      <c r="V36" s="94"/>
      <c r="W36" s="94"/>
      <c r="X36" s="94"/>
    </row>
    <row r="37" spans="1:24" s="4" customFormat="1" ht="24" customHeight="1" thickBot="1" x14ac:dyDescent="0.3">
      <c r="A37" s="305" t="s">
        <v>5</v>
      </c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116"/>
      <c r="P37" s="117"/>
      <c r="Q37" s="16"/>
      <c r="R37" s="17"/>
      <c r="S37" s="17"/>
      <c r="T37" s="17"/>
      <c r="U37" s="17"/>
      <c r="V37" s="17"/>
      <c r="W37" s="17"/>
      <c r="X37" s="17"/>
    </row>
    <row r="38" spans="1:24" s="4" customFormat="1" ht="15.75" x14ac:dyDescent="0.25">
      <c r="A38" s="118" t="s">
        <v>85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20"/>
      <c r="P38" s="121"/>
      <c r="Q38" s="16"/>
      <c r="R38" s="17"/>
      <c r="S38" s="17"/>
      <c r="T38" s="17"/>
      <c r="U38" s="17"/>
      <c r="V38" s="17"/>
      <c r="W38" s="17"/>
      <c r="X38" s="17"/>
    </row>
    <row r="39" spans="1:24" ht="15.75" x14ac:dyDescent="0.25">
      <c r="A39" s="76"/>
      <c r="B39" s="77"/>
      <c r="C39" s="78"/>
      <c r="D39" s="46">
        <v>0</v>
      </c>
      <c r="E39" s="54">
        <v>0</v>
      </c>
      <c r="F39" s="49">
        <f>ROUND(D39*E39,2)</f>
        <v>0</v>
      </c>
      <c r="G39" s="154">
        <f t="shared" ref="G39:G41" si="14">ROUND(F39*1.2,2)</f>
        <v>0</v>
      </c>
      <c r="H39" s="101">
        <v>0</v>
      </c>
      <c r="I39" s="155">
        <f>ROUND(H39*$B$10,2)</f>
        <v>0</v>
      </c>
      <c r="J39" s="159">
        <f>ROUND(H39*$E$10,2)</f>
        <v>0</v>
      </c>
      <c r="K39" s="159">
        <f>ROUND(H39*$G$10,2)</f>
        <v>0</v>
      </c>
      <c r="L39" s="159">
        <f>ROUND(I39*$K$10,2)</f>
        <v>0</v>
      </c>
      <c r="M39" s="159">
        <f>+ROUND(H39*$I$10,2)</f>
        <v>0</v>
      </c>
      <c r="N39" s="63">
        <f>IF($O$10="ÁNO",F39-H39,G39-H39)</f>
        <v>0</v>
      </c>
      <c r="O39" s="64"/>
      <c r="P39" s="65"/>
      <c r="Q39" s="12"/>
    </row>
    <row r="40" spans="1:24" ht="15.75" x14ac:dyDescent="0.25">
      <c r="A40" s="76"/>
      <c r="B40" s="77"/>
      <c r="C40" s="79"/>
      <c r="D40" s="55">
        <v>0</v>
      </c>
      <c r="E40" s="54">
        <v>0</v>
      </c>
      <c r="F40" s="54">
        <f t="shared" ref="F40:F41" si="15">ROUND(D40*E40,2)</f>
        <v>0</v>
      </c>
      <c r="G40" s="154">
        <f t="shared" si="14"/>
        <v>0</v>
      </c>
      <c r="H40" s="63">
        <v>0</v>
      </c>
      <c r="I40" s="155">
        <f>ROUND(H40*$B$10,2)</f>
        <v>0</v>
      </c>
      <c r="J40" s="159">
        <f>ROUND(H40*$E$10,2)</f>
        <v>0</v>
      </c>
      <c r="K40" s="159">
        <f>ROUND(H40*$G$10,2)</f>
        <v>0</v>
      </c>
      <c r="L40" s="159">
        <f t="shared" ref="L40:L41" si="16">ROUND(I40*$K$10,2)</f>
        <v>0</v>
      </c>
      <c r="M40" s="159">
        <f>+ROUND(H40*$I$10,2)</f>
        <v>0</v>
      </c>
      <c r="N40" s="63">
        <f>IF($O$10="ÁNO",F40-H40,G40-H40)</f>
        <v>0</v>
      </c>
      <c r="O40" s="64"/>
      <c r="P40" s="65"/>
    </row>
    <row r="41" spans="1:24" ht="16.5" thickBot="1" x14ac:dyDescent="0.3">
      <c r="A41" s="199"/>
      <c r="B41" s="200"/>
      <c r="C41" s="201"/>
      <c r="D41" s="202">
        <v>0</v>
      </c>
      <c r="E41" s="203">
        <v>0</v>
      </c>
      <c r="F41" s="203">
        <f t="shared" si="15"/>
        <v>0</v>
      </c>
      <c r="G41" s="154">
        <f t="shared" si="14"/>
        <v>0</v>
      </c>
      <c r="H41" s="69">
        <v>0</v>
      </c>
      <c r="I41" s="204">
        <f>ROUND(H41*$B$10,2)</f>
        <v>0</v>
      </c>
      <c r="J41" s="205">
        <f>ROUND(H41*$E$10,2)</f>
        <v>0</v>
      </c>
      <c r="K41" s="205">
        <f>ROUND(H41*$G$10,2)</f>
        <v>0</v>
      </c>
      <c r="L41" s="159">
        <f t="shared" si="16"/>
        <v>0</v>
      </c>
      <c r="M41" s="205">
        <f>+ROUND(H41*$I$10,2)</f>
        <v>0</v>
      </c>
      <c r="N41" s="63">
        <f>IF($O$10="ÁNO",F41-H41,G41-H41)</f>
        <v>0</v>
      </c>
      <c r="O41" s="64"/>
      <c r="P41" s="65"/>
    </row>
    <row r="42" spans="1:24" ht="18" customHeight="1" thickBot="1" x14ac:dyDescent="0.3">
      <c r="A42" s="307" t="s">
        <v>125</v>
      </c>
      <c r="B42" s="308"/>
      <c r="C42" s="308"/>
      <c r="D42" s="308"/>
      <c r="E42" s="308"/>
      <c r="F42" s="102">
        <f>SUM(F39:F41)</f>
        <v>0</v>
      </c>
      <c r="G42" s="102">
        <f t="shared" ref="G42:N42" si="17">SUM(G39:G41)</f>
        <v>0</v>
      </c>
      <c r="H42" s="102">
        <f t="shared" si="17"/>
        <v>0</v>
      </c>
      <c r="I42" s="102">
        <f t="shared" si="17"/>
        <v>0</v>
      </c>
      <c r="J42" s="160">
        <f t="shared" si="17"/>
        <v>0</v>
      </c>
      <c r="K42" s="160">
        <f t="shared" si="17"/>
        <v>0</v>
      </c>
      <c r="L42" s="160">
        <f t="shared" si="17"/>
        <v>0</v>
      </c>
      <c r="M42" s="160">
        <f t="shared" si="17"/>
        <v>0</v>
      </c>
      <c r="N42" s="102">
        <f t="shared" si="17"/>
        <v>0</v>
      </c>
      <c r="O42" s="209"/>
      <c r="P42" s="211"/>
    </row>
    <row r="43" spans="1:24" ht="15.75" thickBot="1" x14ac:dyDescent="0.3">
      <c r="A43" s="206" t="s">
        <v>167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30"/>
      <c r="P43" s="231"/>
    </row>
    <row r="44" spans="1:24" s="108" customFormat="1" ht="60" x14ac:dyDescent="0.25">
      <c r="A44" s="127" t="s">
        <v>1</v>
      </c>
      <c r="B44" s="109" t="s">
        <v>4</v>
      </c>
      <c r="C44" s="109" t="s">
        <v>2</v>
      </c>
      <c r="D44" s="110" t="s">
        <v>119</v>
      </c>
      <c r="E44" s="110" t="s">
        <v>124</v>
      </c>
      <c r="F44" s="110" t="s">
        <v>120</v>
      </c>
      <c r="G44" s="110" t="s">
        <v>133</v>
      </c>
      <c r="H44" s="110" t="s">
        <v>100</v>
      </c>
      <c r="I44" s="135" t="s">
        <v>101</v>
      </c>
      <c r="J44" s="70" t="s">
        <v>102</v>
      </c>
      <c r="K44" s="70" t="s">
        <v>103</v>
      </c>
      <c r="L44" s="183" t="s">
        <v>159</v>
      </c>
      <c r="M44" s="70" t="s">
        <v>104</v>
      </c>
      <c r="N44" s="109" t="s">
        <v>140</v>
      </c>
      <c r="O44" s="109" t="s">
        <v>131</v>
      </c>
      <c r="P44" s="128" t="s">
        <v>132</v>
      </c>
      <c r="Q44" s="107"/>
    </row>
    <row r="45" spans="1:24" s="108" customFormat="1" ht="15.75" thickBot="1" x14ac:dyDescent="0.3">
      <c r="A45" s="133" t="s">
        <v>67</v>
      </c>
      <c r="B45" s="132" t="s">
        <v>68</v>
      </c>
      <c r="C45" s="132" t="s">
        <v>69</v>
      </c>
      <c r="D45" s="132" t="s">
        <v>70</v>
      </c>
      <c r="E45" s="132" t="s">
        <v>71</v>
      </c>
      <c r="F45" s="132" t="s">
        <v>99</v>
      </c>
      <c r="G45" s="132" t="s">
        <v>123</v>
      </c>
      <c r="H45" s="132" t="s">
        <v>121</v>
      </c>
      <c r="I45" s="132" t="s">
        <v>114</v>
      </c>
      <c r="J45" s="114" t="s">
        <v>115</v>
      </c>
      <c r="K45" s="114" t="s">
        <v>112</v>
      </c>
      <c r="L45" s="158" t="s">
        <v>166</v>
      </c>
      <c r="M45" s="114" t="s">
        <v>113</v>
      </c>
      <c r="N45" s="132" t="s">
        <v>142</v>
      </c>
      <c r="O45" s="132" t="s">
        <v>116</v>
      </c>
      <c r="P45" s="134" t="s">
        <v>117</v>
      </c>
      <c r="Q45" s="107"/>
    </row>
    <row r="46" spans="1:24" s="108" customFormat="1" ht="15.75" thickBot="1" x14ac:dyDescent="0.3">
      <c r="A46" s="273"/>
      <c r="B46" s="274"/>
      <c r="C46" s="274"/>
      <c r="D46" s="274" t="s">
        <v>177</v>
      </c>
      <c r="E46" s="274" t="s">
        <v>178</v>
      </c>
      <c r="F46" s="274" t="s">
        <v>177</v>
      </c>
      <c r="G46" s="274" t="s">
        <v>177</v>
      </c>
      <c r="H46" s="69">
        <f>D46*E46*(F46+G46)</f>
        <v>0</v>
      </c>
      <c r="I46" s="69">
        <f>ROUND(H46*$B$10,2)</f>
        <v>0</v>
      </c>
      <c r="J46" s="69">
        <f>ROUND(H46*$E$10,2)</f>
        <v>0</v>
      </c>
      <c r="K46" s="69">
        <f>ROUND(H46*$G$10,2)</f>
        <v>0</v>
      </c>
      <c r="L46" s="69">
        <f>ROUND(I46*$K$10,2)</f>
        <v>0</v>
      </c>
      <c r="M46" s="69">
        <f>ROUND(H46*$I$10,2)</f>
        <v>0</v>
      </c>
      <c r="N46" s="63">
        <v>0</v>
      </c>
      <c r="O46" s="274"/>
      <c r="P46" s="275"/>
      <c r="Q46" s="107"/>
    </row>
    <row r="47" spans="1:24" s="108" customFormat="1" ht="18" thickBot="1" x14ac:dyDescent="0.3">
      <c r="A47" s="307" t="s">
        <v>175</v>
      </c>
      <c r="B47" s="308"/>
      <c r="C47" s="308"/>
      <c r="D47" s="308"/>
      <c r="E47" s="308"/>
      <c r="F47" s="102">
        <f>SUM(F46)</f>
        <v>0</v>
      </c>
      <c r="G47" s="102">
        <f t="shared" ref="G47:N47" si="18">SUM(G46)</f>
        <v>0</v>
      </c>
      <c r="H47" s="102">
        <f t="shared" si="18"/>
        <v>0</v>
      </c>
      <c r="I47" s="102">
        <f t="shared" si="18"/>
        <v>0</v>
      </c>
      <c r="J47" s="102">
        <f t="shared" si="18"/>
        <v>0</v>
      </c>
      <c r="K47" s="102">
        <f t="shared" si="18"/>
        <v>0</v>
      </c>
      <c r="L47" s="102">
        <f t="shared" si="18"/>
        <v>0</v>
      </c>
      <c r="M47" s="102">
        <f t="shared" si="18"/>
        <v>0</v>
      </c>
      <c r="N47" s="102">
        <f t="shared" si="18"/>
        <v>0</v>
      </c>
      <c r="O47" s="209"/>
      <c r="P47" s="211"/>
      <c r="Q47" s="107"/>
    </row>
    <row r="48" spans="1:24" s="108" customFormat="1" ht="15.75" thickBot="1" x14ac:dyDescent="0.3">
      <c r="A48" s="311" t="s">
        <v>174</v>
      </c>
      <c r="B48" s="312"/>
      <c r="C48" s="312"/>
      <c r="D48" s="312"/>
      <c r="E48" s="312"/>
      <c r="F48" s="312"/>
      <c r="G48" s="312"/>
      <c r="H48" s="312"/>
      <c r="I48" s="312"/>
      <c r="J48" s="312"/>
      <c r="K48" s="312"/>
      <c r="L48" s="312"/>
      <c r="M48" s="312"/>
      <c r="N48" s="312"/>
      <c r="O48" s="312"/>
      <c r="P48" s="313"/>
      <c r="Q48" s="107"/>
    </row>
    <row r="49" spans="1:17" s="108" customFormat="1" ht="66" customHeight="1" x14ac:dyDescent="0.25">
      <c r="A49" s="127" t="s">
        <v>1</v>
      </c>
      <c r="B49" s="109" t="s">
        <v>4</v>
      </c>
      <c r="C49" s="110" t="s">
        <v>2</v>
      </c>
      <c r="D49" s="110" t="s">
        <v>119</v>
      </c>
      <c r="E49" s="109" t="s">
        <v>92</v>
      </c>
      <c r="F49" s="109" t="s">
        <v>91</v>
      </c>
      <c r="G49" s="109" t="s">
        <v>90</v>
      </c>
      <c r="H49" s="109" t="s">
        <v>168</v>
      </c>
      <c r="I49" s="135" t="s">
        <v>101</v>
      </c>
      <c r="J49" s="263" t="s">
        <v>102</v>
      </c>
      <c r="K49" s="263" t="s">
        <v>103</v>
      </c>
      <c r="L49" s="183" t="s">
        <v>159</v>
      </c>
      <c r="M49" s="263" t="s">
        <v>104</v>
      </c>
      <c r="N49" s="109" t="s">
        <v>140</v>
      </c>
      <c r="O49" s="109" t="s">
        <v>12</v>
      </c>
      <c r="P49" s="128" t="s">
        <v>11</v>
      </c>
      <c r="Q49" s="107"/>
    </row>
    <row r="50" spans="1:17" s="108" customFormat="1" ht="15.75" thickBot="1" x14ac:dyDescent="0.3">
      <c r="A50" s="133" t="s">
        <v>67</v>
      </c>
      <c r="B50" s="132" t="s">
        <v>68</v>
      </c>
      <c r="C50" s="132" t="s">
        <v>69</v>
      </c>
      <c r="D50" s="132" t="s">
        <v>70</v>
      </c>
      <c r="E50" s="132" t="s">
        <v>71</v>
      </c>
      <c r="F50" s="132" t="s">
        <v>75</v>
      </c>
      <c r="G50" s="132" t="s">
        <v>76</v>
      </c>
      <c r="H50" s="132" t="s">
        <v>169</v>
      </c>
      <c r="I50" s="132" t="s">
        <v>110</v>
      </c>
      <c r="J50" s="264" t="s">
        <v>111</v>
      </c>
      <c r="K50" s="264" t="s">
        <v>112</v>
      </c>
      <c r="L50" s="158" t="s">
        <v>166</v>
      </c>
      <c r="M50" s="264" t="s">
        <v>113</v>
      </c>
      <c r="N50" s="132" t="s">
        <v>142</v>
      </c>
      <c r="O50" s="132" t="s">
        <v>116</v>
      </c>
      <c r="P50" s="134" t="s">
        <v>117</v>
      </c>
      <c r="Q50" s="107"/>
    </row>
    <row r="51" spans="1:17" s="108" customFormat="1" ht="15.75" x14ac:dyDescent="0.25">
      <c r="A51" s="265"/>
      <c r="B51" s="266"/>
      <c r="C51" s="267"/>
      <c r="D51" s="268">
        <v>0</v>
      </c>
      <c r="E51" s="268">
        <v>0</v>
      </c>
      <c r="F51" s="269">
        <f>D51*E51</f>
        <v>0</v>
      </c>
      <c r="G51" s="269">
        <f>F51*1.2</f>
        <v>0</v>
      </c>
      <c r="H51" s="262">
        <f>G51</f>
        <v>0</v>
      </c>
      <c r="I51" s="261">
        <f>ROUND(H51*$B$10,2)</f>
        <v>0</v>
      </c>
      <c r="J51" s="270">
        <f>ROUND(H51*$E$10,2)</f>
        <v>0</v>
      </c>
      <c r="K51" s="192">
        <f>ROUND(H51*$G$10,2)</f>
        <v>0</v>
      </c>
      <c r="L51" s="192">
        <f>ROUND(I51*$K$10,2)</f>
        <v>0</v>
      </c>
      <c r="M51" s="192">
        <f>ROUND(H51*$I$10,2)</f>
        <v>0</v>
      </c>
      <c r="N51" s="262">
        <v>0</v>
      </c>
      <c r="O51" s="271"/>
      <c r="P51" s="272"/>
      <c r="Q51" s="107"/>
    </row>
    <row r="52" spans="1:17" s="108" customFormat="1" ht="16.5" thickBot="1" x14ac:dyDescent="0.3">
      <c r="A52" s="66"/>
      <c r="B52" s="266"/>
      <c r="C52" s="193"/>
      <c r="D52" s="268">
        <v>0</v>
      </c>
      <c r="E52" s="268">
        <v>0</v>
      </c>
      <c r="F52" s="269">
        <f>D52*E52</f>
        <v>0</v>
      </c>
      <c r="G52" s="269">
        <f>F52*1.2</f>
        <v>0</v>
      </c>
      <c r="H52" s="262">
        <f>G52</f>
        <v>0</v>
      </c>
      <c r="I52" s="261">
        <f>ROUND(H52*$B$10,2)</f>
        <v>0</v>
      </c>
      <c r="J52" s="270">
        <f>ROUND(H52*$E$10,2)</f>
        <v>0</v>
      </c>
      <c r="K52" s="192">
        <f>ROUND(H52*$G$10,2)</f>
        <v>0</v>
      </c>
      <c r="L52" s="192">
        <f>ROUND(I52*$K$10,2)</f>
        <v>0</v>
      </c>
      <c r="M52" s="192">
        <f>ROUND(H52*$I$10,2)</f>
        <v>0</v>
      </c>
      <c r="N52" s="262">
        <v>0</v>
      </c>
      <c r="O52" s="271"/>
      <c r="P52" s="272"/>
      <c r="Q52" s="107"/>
    </row>
    <row r="53" spans="1:17" ht="15" customHeight="1" thickBot="1" x14ac:dyDescent="0.3">
      <c r="A53" s="309" t="s">
        <v>175</v>
      </c>
      <c r="B53" s="310"/>
      <c r="C53" s="310"/>
      <c r="D53" s="310"/>
      <c r="E53" s="310"/>
      <c r="F53" s="300"/>
      <c r="G53" s="301"/>
      <c r="H53" s="102">
        <f>SUM(H51:H52)</f>
        <v>0</v>
      </c>
      <c r="I53" s="102">
        <f t="shared" ref="I53:N53" si="19">SUM(I51:I52)</f>
        <v>0</v>
      </c>
      <c r="J53" s="102">
        <f>SUM(J51:J52)</f>
        <v>0</v>
      </c>
      <c r="K53" s="102">
        <f t="shared" si="19"/>
        <v>0</v>
      </c>
      <c r="L53" s="102">
        <f t="shared" si="19"/>
        <v>0</v>
      </c>
      <c r="M53" s="102">
        <f t="shared" si="19"/>
        <v>0</v>
      </c>
      <c r="N53" s="102">
        <f t="shared" si="19"/>
        <v>0</v>
      </c>
      <c r="O53" s="209"/>
      <c r="P53" s="210"/>
    </row>
    <row r="54" spans="1:17" s="88" customFormat="1" ht="18" thickBot="1" x14ac:dyDescent="0.35">
      <c r="A54" s="289" t="s">
        <v>94</v>
      </c>
      <c r="B54" s="290"/>
      <c r="C54" s="290"/>
      <c r="D54" s="290"/>
      <c r="E54" s="290"/>
      <c r="F54" s="89">
        <f>F42+H53</f>
        <v>0</v>
      </c>
      <c r="G54" s="89">
        <f>G42+H53</f>
        <v>0</v>
      </c>
      <c r="H54" s="89">
        <f t="shared" ref="H54:N54" si="20">H42+H53</f>
        <v>0</v>
      </c>
      <c r="I54" s="89">
        <f t="shared" si="20"/>
        <v>0</v>
      </c>
      <c r="J54" s="161">
        <f t="shared" si="20"/>
        <v>0</v>
      </c>
      <c r="K54" s="161">
        <f t="shared" si="20"/>
        <v>0</v>
      </c>
      <c r="L54" s="161">
        <f t="shared" si="20"/>
        <v>0</v>
      </c>
      <c r="M54" s="161">
        <f t="shared" si="20"/>
        <v>0</v>
      </c>
      <c r="N54" s="89">
        <f t="shared" si="20"/>
        <v>0</v>
      </c>
      <c r="O54" s="90"/>
      <c r="P54" s="91"/>
      <c r="Q54" s="87"/>
    </row>
    <row r="55" spans="1:17" s="88" customFormat="1" ht="27" customHeight="1" thickBot="1" x14ac:dyDescent="0.35">
      <c r="A55" s="291" t="s">
        <v>93</v>
      </c>
      <c r="B55" s="292"/>
      <c r="C55" s="292"/>
      <c r="D55" s="292"/>
      <c r="E55" s="292"/>
      <c r="F55" s="111">
        <f t="shared" ref="F55:K55" si="21">F36+F54</f>
        <v>0</v>
      </c>
      <c r="G55" s="111">
        <f t="shared" si="21"/>
        <v>0</v>
      </c>
      <c r="H55" s="111">
        <f t="shared" si="21"/>
        <v>0</v>
      </c>
      <c r="I55" s="111">
        <f t="shared" si="21"/>
        <v>0</v>
      </c>
      <c r="J55" s="213">
        <f t="shared" si="21"/>
        <v>0</v>
      </c>
      <c r="K55" s="213">
        <f t="shared" si="21"/>
        <v>0</v>
      </c>
      <c r="L55" s="213">
        <f t="shared" ref="L55" si="22">L36+L54</f>
        <v>0</v>
      </c>
      <c r="M55" s="213">
        <f t="shared" ref="M55" si="23">M36+M54</f>
        <v>0</v>
      </c>
      <c r="N55" s="111">
        <f>N36+N54</f>
        <v>0</v>
      </c>
      <c r="O55" s="85"/>
      <c r="P55" s="86"/>
      <c r="Q55" s="87"/>
    </row>
    <row r="56" spans="1:17" ht="15.75" x14ac:dyDescent="0.25">
      <c r="A56" s="57"/>
      <c r="B56" s="57"/>
      <c r="C56" s="58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7"/>
      <c r="P56" s="56"/>
    </row>
    <row r="57" spans="1:17" x14ac:dyDescent="0.25">
      <c r="C57" s="1"/>
      <c r="D57" s="1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5"/>
      <c r="P57" s="15"/>
      <c r="Q57" s="1"/>
    </row>
    <row r="58" spans="1:17" x14ac:dyDescent="0.25">
      <c r="C58" s="1"/>
      <c r="D58" s="1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5"/>
      <c r="P58" s="15"/>
      <c r="Q58" s="1"/>
    </row>
    <row r="59" spans="1:17" x14ac:dyDescent="0.25">
      <c r="C59" s="1"/>
      <c r="D59" s="1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5"/>
      <c r="P59" s="15"/>
      <c r="Q59" s="1"/>
    </row>
    <row r="60" spans="1:17" x14ac:dyDescent="0.25">
      <c r="C60" s="1"/>
      <c r="D60" s="1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5"/>
      <c r="P60" s="15"/>
      <c r="Q60" s="1"/>
    </row>
    <row r="61" spans="1:17" x14ac:dyDescent="0.25">
      <c r="C61" s="1"/>
      <c r="D61" s="1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/>
      <c r="P61" s="15"/>
      <c r="Q61" s="1"/>
    </row>
    <row r="62" spans="1:17" x14ac:dyDescent="0.25">
      <c r="C62" s="1"/>
      <c r="D62" s="1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5"/>
      <c r="P62" s="15"/>
      <c r="Q62" s="1"/>
    </row>
    <row r="63" spans="1:17" x14ac:dyDescent="0.25">
      <c r="C63" s="1"/>
      <c r="D63" s="1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5"/>
      <c r="P63" s="15"/>
      <c r="Q63" s="1"/>
    </row>
    <row r="64" spans="1:17" x14ac:dyDescent="0.25">
      <c r="C64" s="1"/>
      <c r="D64" s="1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5"/>
      <c r="P64" s="15"/>
      <c r="Q64" s="1"/>
    </row>
    <row r="65" spans="3:17" x14ac:dyDescent="0.25">
      <c r="C65" s="1"/>
      <c r="D65" s="1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5"/>
      <c r="P65" s="15"/>
      <c r="Q65" s="1"/>
    </row>
    <row r="66" spans="3:17" x14ac:dyDescent="0.25">
      <c r="C66" s="1"/>
      <c r="D66" s="1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5"/>
      <c r="P66" s="15"/>
      <c r="Q66" s="1"/>
    </row>
  </sheetData>
  <protectedRanges>
    <protectedRange sqref="P42:P43 P53" name="Rozsah4"/>
    <protectedRange sqref="A17:A23 A28:A30 A32:A34" name="Rozsah3"/>
    <protectedRange sqref="D29:E30 D21:E23 D17:E19" name="Rozsah2"/>
    <protectedRange sqref="C22:C23 C17:C19" name="Rozsah1"/>
    <protectedRange sqref="P17:P19 P21:P23 P28:P30 P32:P34 P39:P41" name="Rozsah4_1"/>
    <protectedRange sqref="P52 P47" name="Rozsah4_2_1"/>
    <protectedRange sqref="P51" name="Rozsah4_4"/>
  </protectedRanges>
  <mergeCells count="16">
    <mergeCell ref="C10:D10"/>
    <mergeCell ref="A2:P2"/>
    <mergeCell ref="A5:P5"/>
    <mergeCell ref="B7:P7"/>
    <mergeCell ref="B8:P8"/>
    <mergeCell ref="B9:P9"/>
    <mergeCell ref="A54:E54"/>
    <mergeCell ref="A55:E55"/>
    <mergeCell ref="A24:E24"/>
    <mergeCell ref="A35:E35"/>
    <mergeCell ref="A36:E36"/>
    <mergeCell ref="A37:N37"/>
    <mergeCell ref="A42:E42"/>
    <mergeCell ref="A53:G53"/>
    <mergeCell ref="A48:P48"/>
    <mergeCell ref="A47:E47"/>
  </mergeCells>
  <conditionalFormatting sqref="H39:H41 H17:H19">
    <cfRule type="cellIs" dxfId="13" priority="8" stopIfTrue="1" operator="greaterThan">
      <formula>$G17</formula>
    </cfRule>
  </conditionalFormatting>
  <conditionalFormatting sqref="H24">
    <cfRule type="cellIs" dxfId="12" priority="7" stopIfTrue="1" operator="greaterThan">
      <formula>$G24</formula>
    </cfRule>
  </conditionalFormatting>
  <conditionalFormatting sqref="H35:H36">
    <cfRule type="cellIs" dxfId="11" priority="6" stopIfTrue="1" operator="greaterThan">
      <formula>$G35</formula>
    </cfRule>
  </conditionalFormatting>
  <conditionalFormatting sqref="H28:H30">
    <cfRule type="cellIs" dxfId="10" priority="4" stopIfTrue="1" operator="greaterThan">
      <formula>$G28</formula>
    </cfRule>
  </conditionalFormatting>
  <conditionalFormatting sqref="H21:H23">
    <cfRule type="cellIs" dxfId="9" priority="5" stopIfTrue="1" operator="greaterThan">
      <formula>$G21</formula>
    </cfRule>
  </conditionalFormatting>
  <conditionalFormatting sqref="H32:H34">
    <cfRule type="cellIs" dxfId="8" priority="3" stopIfTrue="1" operator="greaterThan">
      <formula>$G32</formula>
    </cfRule>
  </conditionalFormatting>
  <conditionalFormatting sqref="H46">
    <cfRule type="cellIs" dxfId="7" priority="2" stopIfTrue="1" operator="greaterThan">
      <formula>$G46</formula>
    </cfRule>
  </conditionalFormatting>
  <conditionalFormatting sqref="I46:M46">
    <cfRule type="cellIs" dxfId="6" priority="1" stopIfTrue="1" operator="greaterThan">
      <formula>$G46</formula>
    </cfRule>
  </conditionalFormatting>
  <dataValidations count="16">
    <dataValidation allowBlank="1" showInputMessage="1" showErrorMessage="1" prompt="Bunka je prednastavená na 20% DPH. Ak sa upaltňuje iná sadzba DPH, zmeňte vzorec." sqref="G17:G19 G21:G23 G28:G30 G32:G34 G39:G41"/>
    <dataValidation operator="lessThanOrEqual" allowBlank="1" showInputMessage="1" showErrorMessage="1" errorTitle="Upozornenie" error="Prekročili ste stanovený finančný limit - max. suma pre jeden dočasný pútač je 920 €" promptTitle="Limit" sqref="E39"/>
    <dataValidation operator="lessThanOrEqual" allowBlank="1" showInputMessage="1" showErrorMessage="1" error="Prekročili ste finančný limit pre 1 kus stálej tabule - max. suma za 1 kus stálej tabule je 500 EUR." sqref="E40"/>
    <dataValidation operator="lessThanOrEqual" allowBlank="1" showInputMessage="1" showErrorMessage="1" error="Prekročili ste finančný limit pre 1 kus plagátu - max. suma za 1 kus plagátu je 30 EUR" sqref="E41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O21:O23 O28:O30 O32:O34 O39:O41 O17:O19"/>
    <dataValidation allowBlank="1" showInputMessage="1" showErrorMessage="1" prompt="Musí byť v súlade s finančnými a percentuálnymi limtmi uvedenými v Príručke OPII k oprávnenosti výdavkov" sqref="O26 O14 P13 O45:O46 P44 O50 P49"/>
    <dataValidation type="custom" allowBlank="1" showInputMessage="1" showErrorMessage="1" sqref="Q20">
      <formula1>SUM(Q17:Q19)</formula1>
    </dataValidation>
    <dataValidation type="custom" allowBlank="1" showInputMessage="1" showErrorMessage="1" sqref="Q21:Q22">
      <formula1>SUM(Q19:Q19)</formula1>
    </dataValidation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15 A37:N37 B25:N25"/>
    <dataValidation allowBlank="1" showInputMessage="1" showErrorMessage="1" prompt="vložte príslušné % NFP podľa bodu 1.4 Vyzvania (súčet EU+ŠR)" sqref="B10"/>
    <dataValidation allowBlank="1" showInputMessage="1" showErrorMessage="1" prompt="vložte príslušné % zdroja EÚ podľa bodu 1.4 Vyzvania" sqref="E10"/>
    <dataValidation allowBlank="1" showInputMessage="1" showErrorMessage="1" prompt="vložte príslušné % zdroja ŠR podľa bodu 1.4 Vyzvania" sqref="G10"/>
    <dataValidation allowBlank="1" showInputMessage="1" showErrorMessage="1" prompt="vložte príslušné % vlastných zdrojov prijímateľa podľa bodu 1.4 Vyzvania" sqref="I1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O35">
      <formula1>$F$3:$F$8</formula1>
    </dataValidation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1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4 A49"/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headerFooter>
    <oddHeader>&amp;RPríloha č. 3 Zmluvy o poskytnutí NFP - Podrobný rozpočet projektu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P21:P23 P28:P30 P32:P34 P39:P41 P17:P19</xm:sqref>
        </x14:dataValidation>
        <x14:dataValidation type="list" allowBlank="1" showErrorMessage="1" prompt="_x000a_">
          <x14:formula1>
            <xm:f>Zdroj!$D$3:$D$15</xm:f>
          </x14:formula1>
          <xm:sqref>B21:B23 B32:B34 B28:B30 B17:B19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Zdroj!$E$3:$E$8</xm:f>
          </x14:formula1>
          <xm:sqref>O42</xm:sqref>
        </x14:dataValidation>
        <x14:dataValidation type="list" allowBlank="1" showInputMessage="1" showErrorMessage="1">
          <x14:formula1>
            <xm:f>Zdroj!$G$3:$G$4</xm:f>
          </x14:formula1>
          <xm:sqref>O10</xm:sqref>
        </x14:dataValidation>
        <x14:dataValidation type="list" allowBlank="1" showInputMessage="1" showErrorMessage="1">
          <x14:formula1>
            <xm:f>Zdroj!$H$3:$H$5</xm:f>
          </x14:formula1>
          <xm:sqref>B39:B41</xm:sqref>
        </x14:dataValidation>
        <x14:dataValidation type="list" allowBlank="1" showInputMessage="1" showErrorMessage="1">
          <x14:formula1>
            <xm:f>Zdroj!$J$3:$J$6</xm:f>
          </x14:formula1>
          <xm:sqref>O53</xm:sqref>
        </x14:dataValidation>
        <x14:dataValidation type="list" allowBlank="1" showInputMessage="1" showErrorMessage="1">
          <x14:formula1>
            <xm:f>Zdroj!$C$3:$C$8</xm:f>
          </x14:formula1>
          <xm:sqref>B9:P9</xm:sqref>
        </x14:dataValidation>
        <x14:dataValidation type="list" allowBlank="1" showInputMessage="1" showErrorMessage="1">
          <x14:formula1>
            <xm:f>Zdroj!$B$3:$B$18</xm:f>
          </x14:formula1>
          <xm:sqref>B7:P7</xm:sqref>
        </x14:dataValidation>
        <x14:dataValidation type="list" allowBlank="1" showInputMessage="1" showErrorMessage="1">
          <x14:formula1>
            <xm:f>'\\ENTE01\Man_FEU\Man_FEU\AE31 - OKMP\Aktualizácia metodiky OPII\!Prirucky_OPII\PpZ\Prilohy_PpZ_6-1\[Príloha 1a_Podporna dokumentacia k OV.xlsx]Zdroj'!#REF!</xm:f>
          </x14:formula1>
          <xm:sqref>A51</xm:sqref>
        </x14:dataValidation>
        <x14:dataValidation type="list" allowBlank="1" showInputMessage="1" showErrorMessage="1">
          <x14:formula1>
            <xm:f>'\\ENTE01\Man_FEU\Man_FEU\AE31 - OKMP\Aktualizácia metodiky OPII\!Prirucky_OPII\PpZ\Prilohy_PpZ_6-1\[Príloha 1a_Podporna dokumentacia k OV.xlsx]Zdroj'!#REF!</xm:f>
          </x14:formula1>
          <xm:sqref>B51</xm:sqref>
        </x14:dataValidation>
        <x14:dataValidation type="list" allowBlank="1" showInputMessage="1" showErrorMessage="1" prompt="Z roletového menu vyberte príslušný spôsob stanovenia výšky výdavku. ">
          <x14:formula1>
            <xm:f>'\\ENTE01\Man_FEU\Man_FEU\AE31 - OKMP\Aktualizácia metodiky OPII\!Prirucky_OPII\PpZ\Prilohy_PpZ_6-1\[Príloha 1a_Podporna dokumentacia k OV.xlsx]Zdroj'!#REF!</xm:f>
          </x14:formula1>
          <xm:sqref>P51</xm:sqref>
        </x14:dataValidation>
        <x14:dataValidation type="list" allowBlank="1" showInputMessage="1" showErrorMessage="1" prompt="Z roletového menu vyberte príslušný spôsob stanovenia výšky výdavku. ">
          <x14:formula1>
            <xm:f>'\\ENTE01\Man_FEU\Man_FEU\AE31 - OKMP\Aktualizácia metodiky OPII\!Prirucky_OPII\PpZ\Prilohy_PpZ_6-1\[Príloha 1a_Podporna dokumentacia k OV.xlsx]Zdroj'!#REF!</xm:f>
          </x14:formula1>
          <xm:sqref>P47 P52</xm:sqref>
        </x14:dataValidation>
        <x14:dataValidation type="list" allowBlank="1" showInputMessage="1" showErrorMessage="1">
          <x14:formula1>
            <xm:f>'\\ENTE01\Man_FEU\Man_FEU\AE31 - OKMP\Aktualizácia metodiky OPII\!Prirucky_OPII\PpZ\Prilohy_PpZ_6-1\[Príloha 1a_Podporna dokumentacia k OV.xlsx]Zdroj'!#REF!</xm:f>
          </x14:formula1>
          <xm:sqref>B52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1"/>
  <sheetViews>
    <sheetView topLeftCell="A4" zoomScale="80" zoomScaleNormal="80" zoomScalePageLayoutView="80" workbookViewId="0">
      <pane ySplit="10" topLeftCell="A14" activePane="bottomLeft" state="frozen"/>
      <selection activeCell="A4" sqref="A4"/>
      <selection pane="bottomLeft" activeCell="E57" sqref="E57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13" width="20.7109375" style="3" customWidth="1"/>
    <col min="14" max="15" width="30.7109375" style="1" customWidth="1"/>
    <col min="16" max="16" width="10.5703125" style="5" customWidth="1"/>
    <col min="17" max="17" width="10.5703125" style="1" customWidth="1"/>
    <col min="18" max="37" width="9.140625" style="1" customWidth="1"/>
    <col min="38" max="16384" width="9.140625" style="1"/>
  </cols>
  <sheetData>
    <row r="1" spans="1:23" x14ac:dyDescent="0.25">
      <c r="A1" s="5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5"/>
      <c r="O1" s="5"/>
      <c r="P1" s="14"/>
      <c r="Q1" s="15"/>
      <c r="R1" s="15"/>
      <c r="S1" s="15"/>
      <c r="T1" s="15"/>
      <c r="U1" s="15"/>
      <c r="V1" s="15"/>
      <c r="W1" s="15"/>
    </row>
    <row r="2" spans="1:23" x14ac:dyDescent="0.25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14"/>
      <c r="Q2" s="15"/>
      <c r="R2" s="15"/>
      <c r="S2" s="15"/>
      <c r="T2" s="15"/>
      <c r="U2" s="15"/>
      <c r="V2" s="15"/>
      <c r="W2" s="15"/>
    </row>
    <row r="3" spans="1:23" x14ac:dyDescent="0.25">
      <c r="A3" s="5"/>
      <c r="B3" s="5"/>
      <c r="C3" s="6"/>
      <c r="D3" s="7"/>
      <c r="E3" s="7"/>
      <c r="F3" s="18"/>
      <c r="G3" s="7"/>
      <c r="H3" s="7"/>
      <c r="I3" s="7"/>
      <c r="J3" s="7"/>
      <c r="K3" s="7"/>
      <c r="L3" s="7"/>
      <c r="M3" s="7"/>
      <c r="N3" s="5"/>
      <c r="O3" s="5"/>
      <c r="P3" s="14"/>
      <c r="Q3" s="15"/>
      <c r="R3" s="15"/>
      <c r="S3" s="15"/>
      <c r="T3" s="15"/>
      <c r="U3" s="15"/>
      <c r="V3" s="15"/>
      <c r="W3" s="15"/>
    </row>
    <row r="4" spans="1:23" x14ac:dyDescent="0.25">
      <c r="A4" s="8"/>
      <c r="B4" s="8"/>
      <c r="C4" s="2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5"/>
      <c r="P4" s="14"/>
      <c r="Q4" s="14"/>
      <c r="R4" s="15"/>
      <c r="S4" s="15"/>
      <c r="T4" s="15"/>
      <c r="U4" s="15"/>
      <c r="V4" s="15"/>
      <c r="W4" s="15"/>
    </row>
    <row r="5" spans="1:23" ht="23.25" x14ac:dyDescent="0.35">
      <c r="A5" s="295" t="s">
        <v>161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14"/>
      <c r="Q5" s="15"/>
      <c r="R5" s="15"/>
      <c r="S5" s="15"/>
      <c r="T5" s="15"/>
      <c r="U5" s="15"/>
      <c r="V5" s="15"/>
      <c r="W5" s="15"/>
    </row>
    <row r="6" spans="1:23" ht="15" customHeight="1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/>
      <c r="P6" s="14"/>
      <c r="Q6" s="15"/>
      <c r="R6" s="15"/>
      <c r="S6" s="15"/>
      <c r="T6" s="15"/>
      <c r="U6" s="15"/>
      <c r="V6" s="15"/>
      <c r="W6" s="15"/>
    </row>
    <row r="7" spans="1:23" ht="20.25" customHeight="1" x14ac:dyDescent="0.25">
      <c r="A7" s="178" t="s">
        <v>153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2"/>
      <c r="P7" s="14"/>
      <c r="Q7" s="15"/>
      <c r="R7" s="15"/>
      <c r="S7" s="15"/>
      <c r="T7" s="15"/>
      <c r="U7" s="15"/>
      <c r="V7" s="15"/>
      <c r="W7" s="15"/>
    </row>
    <row r="8" spans="1:23" x14ac:dyDescent="0.25">
      <c r="A8" s="179" t="s">
        <v>0</v>
      </c>
      <c r="B8" s="315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7"/>
      <c r="P8" s="14"/>
      <c r="Q8" s="15"/>
      <c r="R8" s="15"/>
      <c r="S8" s="15"/>
      <c r="T8" s="15"/>
      <c r="U8" s="15"/>
      <c r="V8" s="15"/>
      <c r="W8" s="15"/>
    </row>
    <row r="9" spans="1:23" ht="20.25" customHeight="1" x14ac:dyDescent="0.25">
      <c r="A9" s="240" t="s">
        <v>179</v>
      </c>
      <c r="B9" s="318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4"/>
      <c r="P9" s="14"/>
      <c r="Q9" s="15"/>
      <c r="R9" s="15"/>
      <c r="S9" s="15"/>
      <c r="T9" s="15"/>
      <c r="U9" s="15"/>
      <c r="V9" s="15"/>
      <c r="W9" s="15"/>
    </row>
    <row r="10" spans="1:23" ht="10.5" customHeight="1" x14ac:dyDescent="0.25">
      <c r="A10" s="321"/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2"/>
      <c r="P10" s="14"/>
      <c r="Q10" s="15"/>
      <c r="R10" s="15"/>
      <c r="S10" s="15"/>
      <c r="T10" s="15"/>
      <c r="U10" s="15"/>
      <c r="V10" s="15"/>
      <c r="W10" s="15"/>
    </row>
    <row r="11" spans="1:23" s="142" customFormat="1" ht="43.5" customHeight="1" x14ac:dyDescent="0.25">
      <c r="A11" s="247" t="s">
        <v>64</v>
      </c>
      <c r="B11" s="242">
        <v>1</v>
      </c>
      <c r="C11" s="319" t="s">
        <v>107</v>
      </c>
      <c r="D11" s="320"/>
      <c r="E11" s="248">
        <v>0.8206</v>
      </c>
      <c r="F11" s="247" t="s">
        <v>108</v>
      </c>
      <c r="G11" s="249">
        <v>0.1449</v>
      </c>
      <c r="H11" s="247" t="s">
        <v>160</v>
      </c>
      <c r="I11" s="250">
        <v>3.4500000000000003E-2</v>
      </c>
      <c r="J11" s="251"/>
      <c r="K11" s="252"/>
      <c r="L11" s="253"/>
      <c r="M11" s="254"/>
      <c r="N11" s="254"/>
      <c r="O11" s="254"/>
      <c r="P11" s="14"/>
      <c r="Q11" s="15"/>
      <c r="R11" s="15"/>
      <c r="S11" s="15"/>
      <c r="T11" s="15"/>
      <c r="U11" s="15"/>
      <c r="V11" s="15"/>
      <c r="W11" s="15"/>
    </row>
    <row r="12" spans="1:23" ht="75" customHeight="1" x14ac:dyDescent="0.25">
      <c r="A12" s="243" t="s">
        <v>1</v>
      </c>
      <c r="B12" s="241" t="s">
        <v>4</v>
      </c>
      <c r="C12" s="241" t="s">
        <v>2</v>
      </c>
      <c r="D12" s="241" t="s">
        <v>119</v>
      </c>
      <c r="E12" s="241" t="s">
        <v>92</v>
      </c>
      <c r="F12" s="241" t="s">
        <v>91</v>
      </c>
      <c r="G12" s="241" t="s">
        <v>90</v>
      </c>
      <c r="H12" s="244" t="s">
        <v>143</v>
      </c>
      <c r="I12" s="241" t="s">
        <v>101</v>
      </c>
      <c r="J12" s="245" t="s">
        <v>102</v>
      </c>
      <c r="K12" s="245" t="s">
        <v>103</v>
      </c>
      <c r="L12" s="245" t="s">
        <v>159</v>
      </c>
      <c r="M12" s="241" t="s">
        <v>135</v>
      </c>
      <c r="N12" s="241" t="s">
        <v>131</v>
      </c>
      <c r="O12" s="246" t="s">
        <v>157</v>
      </c>
      <c r="P12" s="14"/>
      <c r="Q12" s="15"/>
      <c r="R12" s="15"/>
      <c r="S12" s="15"/>
      <c r="T12" s="15"/>
      <c r="U12" s="15"/>
      <c r="V12" s="15"/>
      <c r="W12" s="15"/>
    </row>
    <row r="13" spans="1:23" s="35" customFormat="1" ht="34.5" customHeight="1" thickBot="1" x14ac:dyDescent="0.3">
      <c r="A13" s="113" t="s">
        <v>67</v>
      </c>
      <c r="B13" s="114" t="s">
        <v>68</v>
      </c>
      <c r="C13" s="114" t="s">
        <v>69</v>
      </c>
      <c r="D13" s="114" t="s">
        <v>70</v>
      </c>
      <c r="E13" s="114" t="s">
        <v>71</v>
      </c>
      <c r="F13" s="114" t="s">
        <v>75</v>
      </c>
      <c r="G13" s="114" t="s">
        <v>76</v>
      </c>
      <c r="H13" s="169" t="s">
        <v>72</v>
      </c>
      <c r="I13" s="114" t="s">
        <v>110</v>
      </c>
      <c r="J13" s="158" t="s">
        <v>111</v>
      </c>
      <c r="K13" s="158" t="s">
        <v>112</v>
      </c>
      <c r="L13" s="158" t="s">
        <v>166</v>
      </c>
      <c r="M13" s="255" t="s">
        <v>162</v>
      </c>
      <c r="N13" s="114" t="s">
        <v>116</v>
      </c>
      <c r="O13" s="115" t="s">
        <v>117</v>
      </c>
      <c r="P13" s="33"/>
      <c r="Q13" s="34"/>
      <c r="R13" s="34"/>
      <c r="S13" s="34"/>
      <c r="T13" s="34"/>
      <c r="U13" s="34"/>
      <c r="V13" s="34"/>
      <c r="W13" s="34"/>
    </row>
    <row r="14" spans="1:23" ht="24.75" customHeight="1" x14ac:dyDescent="0.25">
      <c r="A14" s="83" t="s">
        <v>39</v>
      </c>
      <c r="B14" s="147" t="s">
        <v>56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84"/>
      <c r="O14" s="60"/>
      <c r="P14" s="14"/>
      <c r="Q14" s="15"/>
      <c r="R14" s="15"/>
      <c r="S14" s="15"/>
      <c r="T14" s="15"/>
      <c r="U14" s="15"/>
      <c r="V14" s="15"/>
      <c r="W14" s="15"/>
    </row>
    <row r="15" spans="1:23" ht="18.75" customHeight="1" x14ac:dyDescent="0.25">
      <c r="A15" s="40" t="s">
        <v>57</v>
      </c>
      <c r="B15" s="165" t="s">
        <v>148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41"/>
      <c r="O15" s="42"/>
      <c r="P15" s="14"/>
      <c r="Q15" s="15"/>
      <c r="R15" s="15"/>
      <c r="S15" s="15"/>
      <c r="T15" s="15"/>
      <c r="U15" s="15"/>
      <c r="V15" s="15"/>
      <c r="W15" s="15"/>
    </row>
    <row r="16" spans="1:23" ht="15.75" x14ac:dyDescent="0.25">
      <c r="A16" s="43"/>
      <c r="B16" s="44"/>
      <c r="C16" s="45"/>
      <c r="D16" s="46">
        <v>0</v>
      </c>
      <c r="E16" s="47">
        <v>0</v>
      </c>
      <c r="F16" s="48">
        <f t="shared" ref="F16:F22" si="0">ROUND(D16*E16,2)</f>
        <v>0</v>
      </c>
      <c r="G16" s="154">
        <f t="shared" ref="G16:G22" si="1">ROUND(F16*1.2,2)</f>
        <v>0</v>
      </c>
      <c r="H16" s="63">
        <v>0</v>
      </c>
      <c r="I16" s="155">
        <f>ROUND(H16*$B$11,2)</f>
        <v>0</v>
      </c>
      <c r="J16" s="159">
        <f>ROUND(H16*$E$11,2)</f>
        <v>0</v>
      </c>
      <c r="K16" s="159">
        <f>ROUND(H16*$G$11,2)</f>
        <v>0</v>
      </c>
      <c r="L16" s="159">
        <f>ROUND((I16/0.9655)*$I$11,2)</f>
        <v>0</v>
      </c>
      <c r="M16" s="63">
        <f>G16-H16</f>
        <v>0</v>
      </c>
      <c r="N16" s="64"/>
      <c r="O16" s="65"/>
      <c r="P16" s="14"/>
      <c r="Q16" s="15"/>
      <c r="R16" s="15"/>
      <c r="S16" s="15"/>
      <c r="T16" s="15"/>
      <c r="U16" s="15"/>
      <c r="V16" s="15"/>
      <c r="W16" s="15"/>
    </row>
    <row r="17" spans="1:23" ht="15.75" x14ac:dyDescent="0.25">
      <c r="A17" s="43"/>
      <c r="B17" s="44"/>
      <c r="C17" s="45"/>
      <c r="D17" s="46">
        <v>0</v>
      </c>
      <c r="E17" s="47">
        <v>0</v>
      </c>
      <c r="F17" s="48">
        <f t="shared" si="0"/>
        <v>0</v>
      </c>
      <c r="G17" s="154">
        <f t="shared" si="1"/>
        <v>0</v>
      </c>
      <c r="H17" s="63">
        <v>0</v>
      </c>
      <c r="I17" s="155">
        <f>ROUND(H17*$B$11,2)</f>
        <v>0</v>
      </c>
      <c r="J17" s="159">
        <f>ROUND(H17*$E$11,2)</f>
        <v>0</v>
      </c>
      <c r="K17" s="159">
        <f>ROUND(H17*$G$11,2)</f>
        <v>0</v>
      </c>
      <c r="L17" s="159">
        <f t="shared" ref="L17:L18" si="2">ROUND((I17/0.9655)*$I$11,2)</f>
        <v>0</v>
      </c>
      <c r="M17" s="63">
        <f>IF($N$11="ÁNO",F17-H17,G17-H17)</f>
        <v>0</v>
      </c>
      <c r="N17" s="64"/>
      <c r="O17" s="65"/>
      <c r="P17" s="14"/>
      <c r="Q17" s="15"/>
      <c r="R17" s="15"/>
      <c r="S17" s="15"/>
      <c r="T17" s="15"/>
      <c r="U17" s="15"/>
      <c r="V17" s="15"/>
      <c r="W17" s="15"/>
    </row>
    <row r="18" spans="1:23" ht="15.75" x14ac:dyDescent="0.25">
      <c r="A18" s="43"/>
      <c r="B18" s="44"/>
      <c r="C18" s="45"/>
      <c r="D18" s="46">
        <v>0</v>
      </c>
      <c r="E18" s="47">
        <v>0</v>
      </c>
      <c r="F18" s="48">
        <f t="shared" si="0"/>
        <v>0</v>
      </c>
      <c r="G18" s="154">
        <f t="shared" si="1"/>
        <v>0</v>
      </c>
      <c r="H18" s="63">
        <v>0</v>
      </c>
      <c r="I18" s="155">
        <f>ROUND(H18*$B$11,2)</f>
        <v>0</v>
      </c>
      <c r="J18" s="159">
        <f>ROUND(H18*$E$11,2)</f>
        <v>0</v>
      </c>
      <c r="K18" s="159">
        <f>ROUND(H18*$G$11,2)</f>
        <v>0</v>
      </c>
      <c r="L18" s="159">
        <f t="shared" si="2"/>
        <v>0</v>
      </c>
      <c r="M18" s="63">
        <f>IF($N$11="ÁNO",F18-H18,G18-H18)</f>
        <v>0</v>
      </c>
      <c r="N18" s="64"/>
      <c r="O18" s="65"/>
      <c r="P18" s="14"/>
      <c r="Q18" s="15"/>
      <c r="R18" s="15"/>
      <c r="S18" s="15"/>
      <c r="T18" s="15"/>
      <c r="U18" s="15"/>
      <c r="V18" s="15"/>
      <c r="W18" s="15"/>
    </row>
    <row r="19" spans="1:23" ht="15.75" x14ac:dyDescent="0.25">
      <c r="A19" s="40" t="s">
        <v>58</v>
      </c>
      <c r="B19" s="165" t="s">
        <v>149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41"/>
      <c r="O19" s="42"/>
      <c r="P19" s="14"/>
      <c r="Q19" s="15"/>
      <c r="R19" s="15"/>
      <c r="S19" s="15"/>
      <c r="T19" s="15"/>
      <c r="U19" s="15"/>
      <c r="V19" s="15"/>
      <c r="W19" s="15"/>
    </row>
    <row r="20" spans="1:23" ht="15.75" x14ac:dyDescent="0.25">
      <c r="A20" s="43"/>
      <c r="B20" s="44"/>
      <c r="C20" s="50"/>
      <c r="D20" s="46">
        <v>0</v>
      </c>
      <c r="E20" s="47">
        <v>0</v>
      </c>
      <c r="F20" s="48">
        <f t="shared" ref="F20" si="3">ROUND(D20*E20,2)</f>
        <v>0</v>
      </c>
      <c r="G20" s="154">
        <f t="shared" si="1"/>
        <v>0</v>
      </c>
      <c r="H20" s="63">
        <v>0</v>
      </c>
      <c r="I20" s="155">
        <f>ROUND(H20*$B$11,2)</f>
        <v>0</v>
      </c>
      <c r="J20" s="159">
        <f>ROUND(I17*$G$10,2)</f>
        <v>0</v>
      </c>
      <c r="K20" s="159">
        <f>ROUND(H20*$G$11,2)</f>
        <v>0</v>
      </c>
      <c r="L20" s="159">
        <f>ROUND((I20/0.9655)*$I$11,2)</f>
        <v>0</v>
      </c>
      <c r="M20" s="63">
        <f>IF($N$11="ÁNO",F20-H20,G20-H20)</f>
        <v>0</v>
      </c>
      <c r="N20" s="64"/>
      <c r="O20" s="65"/>
      <c r="P20" s="14"/>
      <c r="Q20" s="15"/>
      <c r="R20" s="15"/>
      <c r="S20" s="15"/>
      <c r="T20" s="15"/>
      <c r="U20" s="15"/>
      <c r="V20" s="15"/>
      <c r="W20" s="15"/>
    </row>
    <row r="21" spans="1:23" ht="15.75" x14ac:dyDescent="0.25">
      <c r="A21" s="43"/>
      <c r="B21" s="44"/>
      <c r="C21" s="45"/>
      <c r="D21" s="46">
        <v>0</v>
      </c>
      <c r="E21" s="47">
        <v>0</v>
      </c>
      <c r="F21" s="48">
        <f>ROUND(D21*E21,2)</f>
        <v>0</v>
      </c>
      <c r="G21" s="154">
        <f t="shared" si="1"/>
        <v>0</v>
      </c>
      <c r="H21" s="63">
        <v>0</v>
      </c>
      <c r="I21" s="155">
        <f>ROUND(H21*$B$11,2)</f>
        <v>0</v>
      </c>
      <c r="J21" s="159">
        <f>ROUND(H21*$E$11,2)</f>
        <v>0</v>
      </c>
      <c r="K21" s="159">
        <f>ROUND(H21*$G$11,2)</f>
        <v>0</v>
      </c>
      <c r="L21" s="159">
        <f t="shared" ref="L21:L22" si="4">ROUND((I21/0.9655)*$I$11,2)</f>
        <v>0</v>
      </c>
      <c r="M21" s="63">
        <f>IF($N$11="ÁNO",F21-H21,G21-H21)</f>
        <v>0</v>
      </c>
      <c r="N21" s="64"/>
      <c r="O21" s="65"/>
      <c r="P21" s="14"/>
      <c r="Q21" s="15"/>
      <c r="R21" s="15"/>
      <c r="S21" s="15"/>
      <c r="T21" s="15"/>
      <c r="U21" s="15"/>
      <c r="V21" s="15"/>
      <c r="W21" s="15"/>
    </row>
    <row r="22" spans="1:23" ht="16.5" thickBot="1" x14ac:dyDescent="0.3">
      <c r="A22" s="95"/>
      <c r="B22" s="44"/>
      <c r="C22" s="96"/>
      <c r="D22" s="97">
        <v>0</v>
      </c>
      <c r="E22" s="98">
        <v>0</v>
      </c>
      <c r="F22" s="99">
        <f t="shared" si="0"/>
        <v>0</v>
      </c>
      <c r="G22" s="154">
        <f t="shared" si="1"/>
        <v>0</v>
      </c>
      <c r="H22" s="69">
        <v>0</v>
      </c>
      <c r="I22" s="155">
        <f>ROUND(H22*$B$11,2)</f>
        <v>0</v>
      </c>
      <c r="J22" s="159">
        <f>ROUND(H22*$E$11,2)</f>
        <v>0</v>
      </c>
      <c r="K22" s="159">
        <f>ROUND(H22*$G$11,2)</f>
        <v>0</v>
      </c>
      <c r="L22" s="159">
        <f t="shared" si="4"/>
        <v>0</v>
      </c>
      <c r="M22" s="63">
        <f>IF($N$11="ÁNO",F22-H22,G22-H22)</f>
        <v>0</v>
      </c>
      <c r="N22" s="64"/>
      <c r="O22" s="65"/>
      <c r="P22" s="14"/>
      <c r="Q22" s="15"/>
      <c r="R22" s="15"/>
      <c r="S22" s="15"/>
      <c r="T22" s="15"/>
      <c r="U22" s="15"/>
      <c r="V22" s="15"/>
      <c r="W22" s="15"/>
    </row>
    <row r="23" spans="1:23" s="88" customFormat="1" ht="16.5" customHeight="1" thickBot="1" x14ac:dyDescent="0.35">
      <c r="A23" s="286" t="s">
        <v>97</v>
      </c>
      <c r="B23" s="287"/>
      <c r="C23" s="287"/>
      <c r="D23" s="287"/>
      <c r="E23" s="288"/>
      <c r="F23" s="102">
        <f t="shared" ref="F23:M23" si="5">SUM(F16:F22)</f>
        <v>0</v>
      </c>
      <c r="G23" s="102">
        <f t="shared" si="5"/>
        <v>0</v>
      </c>
      <c r="H23" s="170">
        <f t="shared" si="5"/>
        <v>0</v>
      </c>
      <c r="I23" s="102">
        <f t="shared" si="5"/>
        <v>0</v>
      </c>
      <c r="J23" s="160">
        <f t="shared" si="5"/>
        <v>0</v>
      </c>
      <c r="K23" s="160">
        <f t="shared" si="5"/>
        <v>0</v>
      </c>
      <c r="L23" s="160">
        <f t="shared" si="5"/>
        <v>0</v>
      </c>
      <c r="M23" s="102">
        <f t="shared" si="5"/>
        <v>0</v>
      </c>
      <c r="N23" s="103"/>
      <c r="O23" s="104"/>
      <c r="P23" s="93"/>
      <c r="Q23" s="94"/>
      <c r="R23" s="94"/>
      <c r="S23" s="94"/>
      <c r="T23" s="94"/>
      <c r="U23" s="94"/>
      <c r="V23" s="94"/>
      <c r="W23" s="94"/>
    </row>
    <row r="24" spans="1:23" s="4" customFormat="1" ht="24.75" customHeight="1" x14ac:dyDescent="0.25">
      <c r="A24" s="83" t="s">
        <v>38</v>
      </c>
      <c r="B24" s="147" t="s">
        <v>96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88"/>
      <c r="M24" s="148"/>
      <c r="N24" s="61"/>
      <c r="O24" s="62"/>
      <c r="P24" s="16"/>
      <c r="Q24" s="17"/>
      <c r="R24" s="17"/>
      <c r="S24" s="17"/>
      <c r="T24" s="17"/>
      <c r="U24" s="17"/>
      <c r="V24" s="17"/>
      <c r="W24" s="17"/>
    </row>
    <row r="25" spans="1:23" s="4" customFormat="1" ht="45" hidden="1" x14ac:dyDescent="0.25">
      <c r="A25" s="37" t="s">
        <v>1</v>
      </c>
      <c r="B25" s="38" t="s">
        <v>4</v>
      </c>
      <c r="C25" s="38" t="s">
        <v>2</v>
      </c>
      <c r="D25" s="38" t="s">
        <v>3</v>
      </c>
      <c r="E25" s="38" t="s">
        <v>9</v>
      </c>
      <c r="F25" s="38" t="s">
        <v>10</v>
      </c>
      <c r="G25" s="38" t="s">
        <v>14</v>
      </c>
      <c r="H25" s="38"/>
      <c r="I25" s="38"/>
      <c r="J25" s="38"/>
      <c r="K25" s="38"/>
      <c r="L25" s="38"/>
      <c r="M25" s="38"/>
      <c r="N25" s="38" t="s">
        <v>11</v>
      </c>
      <c r="O25" s="39" t="s">
        <v>12</v>
      </c>
      <c r="P25" s="16"/>
      <c r="Q25" s="17"/>
      <c r="R25" s="17"/>
      <c r="S25" s="17"/>
      <c r="T25" s="17"/>
      <c r="U25" s="17"/>
      <c r="V25" s="17"/>
      <c r="W25" s="17"/>
    </row>
    <row r="26" spans="1:23" ht="18.75" customHeight="1" x14ac:dyDescent="0.25">
      <c r="A26" s="40" t="s">
        <v>61</v>
      </c>
      <c r="B26" s="162" t="s">
        <v>150</v>
      </c>
      <c r="C26" s="163"/>
      <c r="D26" s="163"/>
      <c r="E26" s="163"/>
      <c r="F26" s="163"/>
      <c r="G26" s="163"/>
      <c r="H26" s="164"/>
      <c r="I26" s="163"/>
      <c r="J26" s="163"/>
      <c r="K26" s="163"/>
      <c r="L26" s="163"/>
      <c r="M26" s="163"/>
      <c r="N26" s="41"/>
      <c r="O26" s="42"/>
      <c r="P26" s="14"/>
      <c r="Q26" s="15"/>
      <c r="R26" s="15"/>
      <c r="S26" s="15"/>
      <c r="T26" s="15"/>
      <c r="U26" s="15"/>
      <c r="V26" s="15"/>
      <c r="W26" s="15"/>
    </row>
    <row r="27" spans="1:23" ht="15.75" x14ac:dyDescent="0.25">
      <c r="A27" s="43"/>
      <c r="B27" s="44"/>
      <c r="C27" s="51"/>
      <c r="D27" s="46">
        <v>0</v>
      </c>
      <c r="E27" s="47">
        <v>0</v>
      </c>
      <c r="F27" s="49">
        <f t="shared" ref="F27:F33" si="6">ROUND(D27*E27,2)</f>
        <v>0</v>
      </c>
      <c r="G27" s="154">
        <f t="shared" ref="G27:G29" si="7">ROUND(F27*1.2,2)</f>
        <v>0</v>
      </c>
      <c r="H27" s="63">
        <v>0</v>
      </c>
      <c r="I27" s="155">
        <f>ROUND(H27*$B$11,2)</f>
        <v>0</v>
      </c>
      <c r="J27" s="159">
        <f>ROUND(H27*$E$11,2)</f>
        <v>0</v>
      </c>
      <c r="K27" s="159">
        <f>ROUND(H27*$G$11,2)</f>
        <v>0</v>
      </c>
      <c r="L27" s="159">
        <f>ROUND((I27/0.9655)*$I$11,2)</f>
        <v>0</v>
      </c>
      <c r="M27" s="63">
        <f>IF($N$11="ÁNO",F27-H27,G27-H27)</f>
        <v>0</v>
      </c>
      <c r="N27" s="64"/>
      <c r="O27" s="65"/>
      <c r="P27" s="14"/>
      <c r="Q27" s="15"/>
      <c r="R27" s="15"/>
      <c r="S27" s="15"/>
      <c r="T27" s="15"/>
      <c r="U27" s="15"/>
      <c r="V27" s="15"/>
      <c r="W27" s="15"/>
    </row>
    <row r="28" spans="1:23" ht="15.75" x14ac:dyDescent="0.25">
      <c r="A28" s="43"/>
      <c r="B28" s="44"/>
      <c r="C28" s="52"/>
      <c r="D28" s="46">
        <v>0</v>
      </c>
      <c r="E28" s="47">
        <v>0</v>
      </c>
      <c r="F28" s="49">
        <f t="shared" si="6"/>
        <v>0</v>
      </c>
      <c r="G28" s="154">
        <f t="shared" si="7"/>
        <v>0</v>
      </c>
      <c r="H28" s="63">
        <v>0</v>
      </c>
      <c r="I28" s="155">
        <f>ROUND(H28*$B$11,2)</f>
        <v>0</v>
      </c>
      <c r="J28" s="159">
        <f>ROUND(H28*$E$11,2)</f>
        <v>0</v>
      </c>
      <c r="K28" s="159">
        <f t="shared" ref="K28:K29" si="8">ROUND(H28*$G$11,2)</f>
        <v>0</v>
      </c>
      <c r="L28" s="159">
        <f t="shared" ref="L28:L33" si="9">ROUND((I28/0.9655)*$I$11,2)</f>
        <v>0</v>
      </c>
      <c r="M28" s="63">
        <f>IF($N$11="ÁNO",F28-H28,G28-H28)</f>
        <v>0</v>
      </c>
      <c r="N28" s="64"/>
      <c r="O28" s="65"/>
      <c r="P28" s="14"/>
      <c r="Q28" s="15"/>
      <c r="R28" s="15"/>
      <c r="S28" s="15"/>
      <c r="T28" s="15"/>
      <c r="U28" s="15"/>
      <c r="V28" s="15"/>
      <c r="W28" s="15"/>
    </row>
    <row r="29" spans="1:23" ht="15.75" x14ac:dyDescent="0.25">
      <c r="A29" s="43"/>
      <c r="B29" s="44"/>
      <c r="C29" s="52"/>
      <c r="D29" s="46">
        <v>0</v>
      </c>
      <c r="E29" s="47">
        <v>0</v>
      </c>
      <c r="F29" s="48">
        <f t="shared" si="6"/>
        <v>0</v>
      </c>
      <c r="G29" s="154">
        <f t="shared" si="7"/>
        <v>0</v>
      </c>
      <c r="H29" s="63">
        <v>0</v>
      </c>
      <c r="I29" s="155">
        <f>ROUND(H29*$B$11,2)</f>
        <v>0</v>
      </c>
      <c r="J29" s="159">
        <f>ROUND(H29*$E$11,2)</f>
        <v>0</v>
      </c>
      <c r="K29" s="159">
        <f t="shared" si="8"/>
        <v>0</v>
      </c>
      <c r="L29" s="159">
        <f t="shared" si="9"/>
        <v>0</v>
      </c>
      <c r="M29" s="63">
        <f>IF($N$11="ÁNO",F29-H29,G29-H29)</f>
        <v>0</v>
      </c>
      <c r="N29" s="64"/>
      <c r="O29" s="65"/>
      <c r="P29" s="14"/>
      <c r="Q29" s="15"/>
      <c r="R29" s="15"/>
      <c r="S29" s="15"/>
      <c r="T29" s="15"/>
      <c r="U29" s="15"/>
      <c r="V29" s="15"/>
      <c r="W29" s="15"/>
    </row>
    <row r="30" spans="1:23" ht="19.5" customHeight="1" x14ac:dyDescent="0.25">
      <c r="A30" s="40" t="s">
        <v>62</v>
      </c>
      <c r="B30" s="165" t="s">
        <v>147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59"/>
      <c r="M30" s="166"/>
      <c r="N30" s="41"/>
      <c r="O30" s="42"/>
      <c r="P30" s="14"/>
      <c r="Q30" s="15"/>
      <c r="R30" s="15"/>
      <c r="S30" s="15"/>
      <c r="T30" s="15"/>
      <c r="U30" s="15"/>
      <c r="V30" s="15"/>
      <c r="W30" s="15"/>
    </row>
    <row r="31" spans="1:23" ht="15.75" x14ac:dyDescent="0.25">
      <c r="A31" s="43"/>
      <c r="B31" s="44"/>
      <c r="C31" s="53"/>
      <c r="D31" s="46">
        <v>0</v>
      </c>
      <c r="E31" s="47">
        <v>0</v>
      </c>
      <c r="F31" s="48">
        <f t="shared" ref="F31:F32" si="10">ROUND(D31*E31,2)</f>
        <v>0</v>
      </c>
      <c r="G31" s="154">
        <f t="shared" ref="G31:G33" si="11">ROUND(F31*1.2,2)</f>
        <v>0</v>
      </c>
      <c r="H31" s="63">
        <v>0</v>
      </c>
      <c r="I31" s="155">
        <f>ROUND(H31*$B$11,2)</f>
        <v>0</v>
      </c>
      <c r="J31" s="159">
        <f>ROUND(H31*$E$11,2)</f>
        <v>0</v>
      </c>
      <c r="K31" s="159">
        <f>ROUND(H31*$G$11,2)</f>
        <v>0</v>
      </c>
      <c r="L31" s="159">
        <f t="shared" si="9"/>
        <v>0</v>
      </c>
      <c r="M31" s="63">
        <f>IF($N$11="ÁNO",F31-H31,G31-H31)</f>
        <v>0</v>
      </c>
      <c r="N31" s="64"/>
      <c r="O31" s="65"/>
      <c r="P31" s="14"/>
      <c r="Q31" s="15"/>
      <c r="R31" s="15"/>
      <c r="S31" s="15"/>
      <c r="T31" s="15"/>
      <c r="U31" s="15"/>
      <c r="V31" s="15"/>
      <c r="W31" s="15"/>
    </row>
    <row r="32" spans="1:23" ht="15.75" x14ac:dyDescent="0.25">
      <c r="A32" s="43"/>
      <c r="B32" s="44"/>
      <c r="C32" s="53"/>
      <c r="D32" s="46">
        <v>0</v>
      </c>
      <c r="E32" s="47">
        <v>0</v>
      </c>
      <c r="F32" s="48">
        <f t="shared" si="10"/>
        <v>0</v>
      </c>
      <c r="G32" s="154">
        <f t="shared" si="11"/>
        <v>0</v>
      </c>
      <c r="H32" s="63">
        <v>0</v>
      </c>
      <c r="I32" s="155">
        <f>ROUND(H32*$B$11,2)</f>
        <v>0</v>
      </c>
      <c r="J32" s="159">
        <f>ROUND(H32*$E$11,2)</f>
        <v>0</v>
      </c>
      <c r="K32" s="159">
        <f t="shared" ref="K32:K33" si="12">ROUND(H32*$G$11,2)</f>
        <v>0</v>
      </c>
      <c r="L32" s="159">
        <f t="shared" si="9"/>
        <v>0</v>
      </c>
      <c r="M32" s="63">
        <f>IF($N$11="ÁNO",F32-H32,G32-H32)</f>
        <v>0</v>
      </c>
      <c r="N32" s="64"/>
      <c r="O32" s="65"/>
      <c r="P32" s="14"/>
      <c r="Q32" s="15"/>
      <c r="R32" s="15"/>
      <c r="S32" s="15"/>
      <c r="T32" s="15"/>
      <c r="U32" s="15"/>
      <c r="V32" s="15"/>
      <c r="W32" s="15"/>
    </row>
    <row r="33" spans="1:23" ht="16.5" thickBot="1" x14ac:dyDescent="0.3">
      <c r="A33" s="95"/>
      <c r="B33" s="44"/>
      <c r="C33" s="96"/>
      <c r="D33" s="97">
        <v>0</v>
      </c>
      <c r="E33" s="98">
        <v>0</v>
      </c>
      <c r="F33" s="100">
        <f t="shared" si="6"/>
        <v>0</v>
      </c>
      <c r="G33" s="154">
        <f t="shared" si="11"/>
        <v>0</v>
      </c>
      <c r="H33" s="69">
        <v>0</v>
      </c>
      <c r="I33" s="155">
        <f>ROUND(H33*$B$11,2)</f>
        <v>0</v>
      </c>
      <c r="J33" s="159">
        <f>ROUND(H33*$E$11,2)</f>
        <v>0</v>
      </c>
      <c r="K33" s="159">
        <f t="shared" si="12"/>
        <v>0</v>
      </c>
      <c r="L33" s="159">
        <f t="shared" si="9"/>
        <v>0</v>
      </c>
      <c r="M33" s="63">
        <f>IF($N$11="ÁNO",F33-H33,G33-H33)</f>
        <v>0</v>
      </c>
      <c r="N33" s="64"/>
      <c r="O33" s="65"/>
      <c r="P33" s="14"/>
      <c r="Q33" s="15"/>
      <c r="R33" s="15"/>
      <c r="S33" s="15"/>
      <c r="T33" s="15"/>
      <c r="U33" s="15"/>
      <c r="V33" s="15"/>
      <c r="W33" s="15"/>
    </row>
    <row r="34" spans="1:23" s="88" customFormat="1" ht="18" thickBot="1" x14ac:dyDescent="0.35">
      <c r="A34" s="286" t="s">
        <v>98</v>
      </c>
      <c r="B34" s="287"/>
      <c r="C34" s="287"/>
      <c r="D34" s="287"/>
      <c r="E34" s="288"/>
      <c r="F34" s="102">
        <f>SUM(F26:F33)</f>
        <v>0</v>
      </c>
      <c r="G34" s="149">
        <f>SUM(G26:G33)</f>
        <v>0</v>
      </c>
      <c r="H34" s="170">
        <f>SUM(H27:H33)</f>
        <v>0</v>
      </c>
      <c r="I34" s="150">
        <f>SUM(I27:I33)</f>
        <v>0</v>
      </c>
      <c r="J34" s="160">
        <f>SUM(J27:J33)</f>
        <v>0</v>
      </c>
      <c r="K34" s="160">
        <f t="shared" ref="K34:L34" si="13">SUM(K27:K33)</f>
        <v>0</v>
      </c>
      <c r="L34" s="160">
        <f t="shared" si="13"/>
        <v>0</v>
      </c>
      <c r="M34" s="105">
        <f>SUM(M27:M33)</f>
        <v>0</v>
      </c>
      <c r="N34" s="151"/>
      <c r="O34" s="104"/>
      <c r="P34" s="93"/>
      <c r="Q34" s="94"/>
      <c r="R34" s="94"/>
      <c r="S34" s="94"/>
      <c r="T34" s="94"/>
      <c r="U34" s="94"/>
      <c r="V34" s="94"/>
      <c r="W34" s="94"/>
    </row>
    <row r="35" spans="1:23" s="88" customFormat="1" ht="18" thickBot="1" x14ac:dyDescent="0.35">
      <c r="A35" s="289" t="s">
        <v>95</v>
      </c>
      <c r="B35" s="290"/>
      <c r="C35" s="290"/>
      <c r="D35" s="290"/>
      <c r="E35" s="290"/>
      <c r="F35" s="89">
        <f>F23+F34</f>
        <v>0</v>
      </c>
      <c r="G35" s="89">
        <f>G23+G34</f>
        <v>0</v>
      </c>
      <c r="H35" s="171">
        <f>H23+H34</f>
        <v>0</v>
      </c>
      <c r="I35" s="89">
        <f>SUM(I23+I34)</f>
        <v>0</v>
      </c>
      <c r="J35" s="161">
        <f>J23+J34</f>
        <v>0</v>
      </c>
      <c r="K35" s="161">
        <f t="shared" ref="K35:L35" si="14">K23+K34</f>
        <v>0</v>
      </c>
      <c r="L35" s="161">
        <f t="shared" si="14"/>
        <v>0</v>
      </c>
      <c r="M35" s="89">
        <f>SUM(M23+M34)</f>
        <v>0</v>
      </c>
      <c r="N35" s="92"/>
      <c r="O35" s="91"/>
      <c r="P35" s="93"/>
      <c r="Q35" s="94"/>
      <c r="R35" s="94"/>
      <c r="S35" s="94"/>
      <c r="T35" s="94"/>
      <c r="U35" s="94"/>
      <c r="V35" s="94"/>
      <c r="W35" s="94"/>
    </row>
    <row r="36" spans="1:23" s="4" customFormat="1" ht="24" customHeight="1" thickBot="1" x14ac:dyDescent="0.3">
      <c r="A36" s="305" t="s">
        <v>5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116"/>
      <c r="O36" s="117"/>
      <c r="P36" s="16"/>
      <c r="Q36" s="17"/>
      <c r="R36" s="17"/>
      <c r="S36" s="17"/>
      <c r="T36" s="17"/>
      <c r="U36" s="17"/>
      <c r="V36" s="17"/>
      <c r="W36" s="17"/>
    </row>
    <row r="37" spans="1:23" s="4" customFormat="1" ht="15.75" x14ac:dyDescent="0.25">
      <c r="A37" s="118" t="s">
        <v>85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20"/>
      <c r="O37" s="121"/>
      <c r="P37" s="16"/>
      <c r="Q37" s="17"/>
      <c r="R37" s="17"/>
      <c r="S37" s="17"/>
      <c r="T37" s="17"/>
      <c r="U37" s="17"/>
      <c r="V37" s="17"/>
      <c r="W37" s="17"/>
    </row>
    <row r="38" spans="1:23" ht="15.75" x14ac:dyDescent="0.25">
      <c r="A38" s="76"/>
      <c r="B38" s="77"/>
      <c r="C38" s="78"/>
      <c r="D38" s="46">
        <v>0</v>
      </c>
      <c r="E38" s="54">
        <v>0</v>
      </c>
      <c r="F38" s="49">
        <f>ROUND(D38*E38,2)</f>
        <v>0</v>
      </c>
      <c r="G38" s="154">
        <f t="shared" ref="G38:G40" si="15">ROUND(F38*1.2,2)</f>
        <v>0</v>
      </c>
      <c r="H38" s="156">
        <v>0</v>
      </c>
      <c r="I38" s="155">
        <f>ROUND(H38*$B$11,2)</f>
        <v>0</v>
      </c>
      <c r="J38" s="159">
        <f>ROUND(H38*$E$11,2)</f>
        <v>0</v>
      </c>
      <c r="K38" s="159">
        <f>ROUND(H38*$G$11,2)</f>
        <v>0</v>
      </c>
      <c r="L38" s="159">
        <f>ROUND((I38/0.9655)*$I$11,2)</f>
        <v>0</v>
      </c>
      <c r="M38" s="63">
        <f>IF($N$11="ÁNO",F38-H38,G38-H38)</f>
        <v>0</v>
      </c>
      <c r="N38" s="64"/>
      <c r="O38" s="65"/>
      <c r="P38" s="12"/>
    </row>
    <row r="39" spans="1:23" ht="15.75" x14ac:dyDescent="0.25">
      <c r="A39" s="76"/>
      <c r="B39" s="77"/>
      <c r="C39" s="79"/>
      <c r="D39" s="55">
        <v>0</v>
      </c>
      <c r="E39" s="54">
        <v>0</v>
      </c>
      <c r="F39" s="54">
        <f t="shared" ref="F39:F40" si="16">ROUND(D39*E39,2)</f>
        <v>0</v>
      </c>
      <c r="G39" s="154">
        <f t="shared" si="15"/>
        <v>0</v>
      </c>
      <c r="H39" s="157">
        <v>0</v>
      </c>
      <c r="I39" s="155">
        <f>ROUND(H39*$B$11,2)</f>
        <v>0</v>
      </c>
      <c r="J39" s="159">
        <f>ROUND(H39*$E$11,2)</f>
        <v>0</v>
      </c>
      <c r="K39" s="159">
        <f>ROUND(H39*$G$11,2)</f>
        <v>0</v>
      </c>
      <c r="L39" s="159">
        <f t="shared" ref="L39:L40" si="17">ROUND((I39/0.9655)*$I$11,2)</f>
        <v>0</v>
      </c>
      <c r="M39" s="63">
        <f>IF($N$11="ÁNO",F39-H39,G39-H39)</f>
        <v>0</v>
      </c>
      <c r="N39" s="64"/>
      <c r="O39" s="65"/>
    </row>
    <row r="40" spans="1:23" ht="16.5" thickBot="1" x14ac:dyDescent="0.3">
      <c r="A40" s="199"/>
      <c r="B40" s="200"/>
      <c r="C40" s="201"/>
      <c r="D40" s="202">
        <v>0</v>
      </c>
      <c r="E40" s="203">
        <v>0</v>
      </c>
      <c r="F40" s="203">
        <f t="shared" si="16"/>
        <v>0</v>
      </c>
      <c r="G40" s="154">
        <f t="shared" si="15"/>
        <v>0</v>
      </c>
      <c r="H40" s="156">
        <v>0</v>
      </c>
      <c r="I40" s="204">
        <f>ROUND(H40*$B$11,2)</f>
        <v>0</v>
      </c>
      <c r="J40" s="205">
        <f>ROUND(H40*$E$11,2)</f>
        <v>0</v>
      </c>
      <c r="K40" s="205">
        <f>ROUND(H40*$G$11,2)</f>
        <v>0</v>
      </c>
      <c r="L40" s="159">
        <f t="shared" si="17"/>
        <v>0</v>
      </c>
      <c r="M40" s="63">
        <f>IF($N$11="ÁNO",F40-H40,G40-H40)</f>
        <v>0</v>
      </c>
      <c r="N40" s="64"/>
      <c r="O40" s="65"/>
    </row>
    <row r="41" spans="1:23" ht="18" customHeight="1" thickBot="1" x14ac:dyDescent="0.3">
      <c r="A41" s="307" t="s">
        <v>125</v>
      </c>
      <c r="B41" s="308"/>
      <c r="C41" s="308"/>
      <c r="D41" s="308"/>
      <c r="E41" s="308"/>
      <c r="F41" s="102">
        <f>SUM(F38:F40)</f>
        <v>0</v>
      </c>
      <c r="G41" s="102">
        <f t="shared" ref="G41:M41" si="18">SUM(G38:G40)</f>
        <v>0</v>
      </c>
      <c r="H41" s="102">
        <f t="shared" si="18"/>
        <v>0</v>
      </c>
      <c r="I41" s="102">
        <f t="shared" si="18"/>
        <v>0</v>
      </c>
      <c r="J41" s="160">
        <f t="shared" si="18"/>
        <v>0</v>
      </c>
      <c r="K41" s="160">
        <f t="shared" si="18"/>
        <v>0</v>
      </c>
      <c r="L41" s="160">
        <f t="shared" si="18"/>
        <v>0</v>
      </c>
      <c r="M41" s="102">
        <f t="shared" si="18"/>
        <v>0</v>
      </c>
      <c r="N41" s="209"/>
      <c r="O41" s="211"/>
    </row>
    <row r="42" spans="1:23" x14ac:dyDescent="0.25">
      <c r="A42" s="206" t="s">
        <v>122</v>
      </c>
      <c r="B42" s="207"/>
      <c r="C42" s="207"/>
      <c r="D42" s="207"/>
      <c r="E42" s="207"/>
      <c r="F42" s="207"/>
      <c r="G42" s="207"/>
      <c r="H42" s="207"/>
      <c r="I42" s="207"/>
      <c r="J42" s="278"/>
      <c r="K42" s="278"/>
      <c r="L42" s="207"/>
      <c r="M42" s="207"/>
      <c r="N42" s="230"/>
      <c r="O42" s="231"/>
    </row>
    <row r="43" spans="1:23" s="108" customFormat="1" ht="78" customHeight="1" x14ac:dyDescent="0.25">
      <c r="A43" s="127" t="s">
        <v>1</v>
      </c>
      <c r="B43" s="109" t="s">
        <v>4</v>
      </c>
      <c r="C43" s="109" t="s">
        <v>2</v>
      </c>
      <c r="D43" s="110" t="s">
        <v>119</v>
      </c>
      <c r="E43" s="110" t="s">
        <v>124</v>
      </c>
      <c r="F43" s="110" t="s">
        <v>120</v>
      </c>
      <c r="G43" s="110" t="s">
        <v>133</v>
      </c>
      <c r="H43" s="110" t="s">
        <v>100</v>
      </c>
      <c r="I43" s="135" t="s">
        <v>101</v>
      </c>
      <c r="J43" s="277" t="s">
        <v>102</v>
      </c>
      <c r="K43" s="277" t="s">
        <v>103</v>
      </c>
      <c r="L43" s="109" t="s">
        <v>159</v>
      </c>
      <c r="M43" s="109" t="s">
        <v>135</v>
      </c>
      <c r="N43" s="109" t="s">
        <v>131</v>
      </c>
      <c r="O43" s="128" t="s">
        <v>132</v>
      </c>
      <c r="P43" s="107"/>
    </row>
    <row r="44" spans="1:23" s="108" customFormat="1" x14ac:dyDescent="0.25">
      <c r="A44" s="133" t="s">
        <v>67</v>
      </c>
      <c r="B44" s="132" t="s">
        <v>68</v>
      </c>
      <c r="C44" s="132" t="s">
        <v>69</v>
      </c>
      <c r="D44" s="132" t="s">
        <v>70</v>
      </c>
      <c r="E44" s="132" t="s">
        <v>71</v>
      </c>
      <c r="F44" s="132" t="s">
        <v>99</v>
      </c>
      <c r="G44" s="132" t="s">
        <v>123</v>
      </c>
      <c r="H44" s="132" t="s">
        <v>121</v>
      </c>
      <c r="I44" s="132" t="s">
        <v>114</v>
      </c>
      <c r="J44" s="132" t="s">
        <v>115</v>
      </c>
      <c r="K44" s="132" t="s">
        <v>112</v>
      </c>
      <c r="L44" s="132" t="s">
        <v>166</v>
      </c>
      <c r="M44" s="132" t="s">
        <v>142</v>
      </c>
      <c r="N44" s="132" t="s">
        <v>116</v>
      </c>
      <c r="O44" s="134" t="s">
        <v>117</v>
      </c>
      <c r="P44" s="107"/>
    </row>
    <row r="45" spans="1:23" ht="15.75" x14ac:dyDescent="0.25">
      <c r="A45" s="66"/>
      <c r="B45" s="129"/>
      <c r="C45" s="191"/>
      <c r="D45" s="46">
        <v>0</v>
      </c>
      <c r="E45" s="198">
        <v>0</v>
      </c>
      <c r="F45" s="49">
        <v>0</v>
      </c>
      <c r="G45" s="49">
        <v>0</v>
      </c>
      <c r="H45" s="136">
        <f t="shared" ref="H45:H47" si="19">ROUND(D45*E45*(F45+G45),2)</f>
        <v>0</v>
      </c>
      <c r="I45" s="155">
        <f t="shared" ref="I45:I47" si="20">ROUND(H45*$B$11,2)</f>
        <v>0</v>
      </c>
      <c r="J45" s="276">
        <f t="shared" ref="J45:J47" si="21">ROUND(H45*$E$11,2)</f>
        <v>0</v>
      </c>
      <c r="K45" s="276">
        <f t="shared" ref="K45:K47" si="22">ROUND(H45*$G$11,2)</f>
        <v>0</v>
      </c>
      <c r="L45" s="276">
        <f>ROUND((I45/0.9655)*$I$11,2)</f>
        <v>0</v>
      </c>
      <c r="M45" s="63">
        <v>0</v>
      </c>
      <c r="N45" s="130"/>
      <c r="O45" s="131"/>
    </row>
    <row r="46" spans="1:23" ht="15.75" x14ac:dyDescent="0.25">
      <c r="A46" s="66"/>
      <c r="B46" s="129"/>
      <c r="C46" s="191"/>
      <c r="D46" s="46">
        <v>0</v>
      </c>
      <c r="E46" s="198">
        <v>0</v>
      </c>
      <c r="F46" s="49">
        <v>0</v>
      </c>
      <c r="G46" s="49">
        <v>0</v>
      </c>
      <c r="H46" s="136">
        <f t="shared" si="19"/>
        <v>0</v>
      </c>
      <c r="I46" s="155">
        <f t="shared" si="20"/>
        <v>0</v>
      </c>
      <c r="J46" s="159">
        <f t="shared" si="21"/>
        <v>0</v>
      </c>
      <c r="K46" s="159">
        <f t="shared" si="22"/>
        <v>0</v>
      </c>
      <c r="L46" s="276">
        <f t="shared" ref="L46:L47" si="23">ROUND((I46/0.9655)*$I$11,2)</f>
        <v>0</v>
      </c>
      <c r="M46" s="63">
        <v>0</v>
      </c>
      <c r="N46" s="130"/>
      <c r="O46" s="131"/>
    </row>
    <row r="47" spans="1:23" ht="15" customHeight="1" thickBot="1" x14ac:dyDescent="0.3">
      <c r="A47" s="66"/>
      <c r="B47" s="129"/>
      <c r="C47" s="208"/>
      <c r="D47" s="97">
        <v>0</v>
      </c>
      <c r="E47" s="196">
        <v>0</v>
      </c>
      <c r="F47" s="100">
        <v>0</v>
      </c>
      <c r="G47" s="49">
        <v>0</v>
      </c>
      <c r="H47" s="136">
        <f t="shared" si="19"/>
        <v>0</v>
      </c>
      <c r="I47" s="204">
        <f t="shared" si="20"/>
        <v>0</v>
      </c>
      <c r="J47" s="205">
        <f t="shared" si="21"/>
        <v>0</v>
      </c>
      <c r="K47" s="205">
        <f t="shared" si="22"/>
        <v>0</v>
      </c>
      <c r="L47" s="276">
        <f t="shared" si="23"/>
        <v>0</v>
      </c>
      <c r="M47" s="101">
        <v>0</v>
      </c>
      <c r="N47" s="130"/>
      <c r="O47" s="131"/>
    </row>
    <row r="48" spans="1:23" ht="15" customHeight="1" thickBot="1" x14ac:dyDescent="0.3">
      <c r="A48" s="309" t="s">
        <v>126</v>
      </c>
      <c r="B48" s="310"/>
      <c r="C48" s="310"/>
      <c r="D48" s="310"/>
      <c r="E48" s="310"/>
      <c r="F48" s="300"/>
      <c r="G48" s="301"/>
      <c r="H48" s="102">
        <f t="shared" ref="H48:M48" si="24">SUM(H45:H47)</f>
        <v>0</v>
      </c>
      <c r="I48" s="102">
        <f t="shared" si="24"/>
        <v>0</v>
      </c>
      <c r="J48" s="160">
        <f t="shared" si="24"/>
        <v>0</v>
      </c>
      <c r="K48" s="160">
        <f t="shared" si="24"/>
        <v>0</v>
      </c>
      <c r="L48" s="160">
        <f t="shared" si="24"/>
        <v>0</v>
      </c>
      <c r="M48" s="102">
        <f t="shared" si="24"/>
        <v>0</v>
      </c>
      <c r="N48" s="209"/>
      <c r="O48" s="210"/>
    </row>
    <row r="49" spans="1:16" s="88" customFormat="1" ht="18" thickBot="1" x14ac:dyDescent="0.35">
      <c r="A49" s="289" t="s">
        <v>94</v>
      </c>
      <c r="B49" s="290"/>
      <c r="C49" s="290"/>
      <c r="D49" s="290"/>
      <c r="E49" s="290"/>
      <c r="F49" s="89">
        <f>F41+H48</f>
        <v>0</v>
      </c>
      <c r="G49" s="89">
        <f>G41+H48</f>
        <v>0</v>
      </c>
      <c r="H49" s="89">
        <f t="shared" ref="H49:M49" si="25">H41+H48</f>
        <v>0</v>
      </c>
      <c r="I49" s="89">
        <f t="shared" si="25"/>
        <v>0</v>
      </c>
      <c r="J49" s="161">
        <f t="shared" si="25"/>
        <v>0</v>
      </c>
      <c r="K49" s="161">
        <f t="shared" si="25"/>
        <v>0</v>
      </c>
      <c r="L49" s="161">
        <f t="shared" si="25"/>
        <v>0</v>
      </c>
      <c r="M49" s="89">
        <f t="shared" si="25"/>
        <v>0</v>
      </c>
      <c r="N49" s="90"/>
      <c r="O49" s="91"/>
      <c r="P49" s="87"/>
    </row>
    <row r="50" spans="1:16" s="88" customFormat="1" ht="27" customHeight="1" thickBot="1" x14ac:dyDescent="0.35">
      <c r="A50" s="291" t="s">
        <v>93</v>
      </c>
      <c r="B50" s="292"/>
      <c r="C50" s="292"/>
      <c r="D50" s="292"/>
      <c r="E50" s="292"/>
      <c r="F50" s="111">
        <f t="shared" ref="F50:M50" si="26">F35+F49</f>
        <v>0</v>
      </c>
      <c r="G50" s="111">
        <f t="shared" si="26"/>
        <v>0</v>
      </c>
      <c r="H50" s="111">
        <f t="shared" si="26"/>
        <v>0</v>
      </c>
      <c r="I50" s="111">
        <f t="shared" si="26"/>
        <v>0</v>
      </c>
      <c r="J50" s="213">
        <f t="shared" si="26"/>
        <v>0</v>
      </c>
      <c r="K50" s="213">
        <f t="shared" si="26"/>
        <v>0</v>
      </c>
      <c r="L50" s="213">
        <f t="shared" si="26"/>
        <v>0</v>
      </c>
      <c r="M50" s="111">
        <f t="shared" si="26"/>
        <v>0</v>
      </c>
      <c r="N50" s="85"/>
      <c r="O50" s="86"/>
      <c r="P50" s="87"/>
    </row>
    <row r="51" spans="1:16" ht="15.75" x14ac:dyDescent="0.25">
      <c r="A51" s="57"/>
      <c r="B51" s="57"/>
      <c r="C51" s="58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7"/>
      <c r="O51" s="56"/>
    </row>
    <row r="52" spans="1:16" x14ac:dyDescent="0.25">
      <c r="C52" s="1"/>
      <c r="D52" s="1"/>
      <c r="E52" s="19"/>
      <c r="F52" s="19"/>
      <c r="G52" s="19"/>
      <c r="H52" s="19"/>
      <c r="I52" s="19"/>
      <c r="J52" s="19"/>
      <c r="K52" s="19"/>
      <c r="L52" s="19"/>
      <c r="M52" s="19"/>
      <c r="N52" s="15"/>
      <c r="O52" s="15"/>
      <c r="P52" s="1"/>
    </row>
    <row r="53" spans="1:16" x14ac:dyDescent="0.25">
      <c r="C53" s="1"/>
      <c r="D53" s="1"/>
      <c r="E53" s="19"/>
      <c r="F53" s="19"/>
      <c r="G53" s="19"/>
      <c r="H53" s="19"/>
      <c r="I53" s="19"/>
      <c r="J53" s="19"/>
      <c r="K53" s="19"/>
      <c r="L53" s="19"/>
      <c r="M53" s="19"/>
      <c r="N53" s="15"/>
      <c r="O53" s="15"/>
      <c r="P53" s="1"/>
    </row>
    <row r="54" spans="1:16" x14ac:dyDescent="0.25">
      <c r="C54" s="1"/>
      <c r="D54" s="1"/>
      <c r="E54" s="19"/>
      <c r="F54" s="19"/>
      <c r="G54" s="19"/>
      <c r="H54" s="19"/>
      <c r="I54" s="19"/>
      <c r="J54" s="19"/>
      <c r="K54" s="19"/>
      <c r="L54" s="19"/>
      <c r="M54" s="19"/>
      <c r="N54" s="15"/>
      <c r="O54" s="15"/>
      <c r="P54" s="1"/>
    </row>
    <row r="55" spans="1:16" x14ac:dyDescent="0.25">
      <c r="C55" s="1"/>
      <c r="D55" s="1"/>
      <c r="E55" s="19"/>
      <c r="F55" s="19"/>
      <c r="G55" s="19"/>
      <c r="H55" s="19"/>
      <c r="I55" s="19"/>
      <c r="J55" s="19"/>
      <c r="K55" s="19"/>
      <c r="L55" s="19"/>
      <c r="M55" s="19"/>
      <c r="N55" s="15"/>
      <c r="O55" s="15"/>
      <c r="P55" s="1"/>
    </row>
    <row r="56" spans="1:16" x14ac:dyDescent="0.25">
      <c r="C56" s="1"/>
      <c r="D56" s="1"/>
      <c r="E56" s="19"/>
      <c r="F56" s="19"/>
      <c r="G56" s="19"/>
      <c r="H56" s="19"/>
      <c r="I56" s="19"/>
      <c r="J56" s="19"/>
      <c r="K56" s="19"/>
      <c r="L56" s="19"/>
      <c r="M56" s="19"/>
      <c r="N56" s="15"/>
      <c r="O56" s="15"/>
      <c r="P56" s="1"/>
    </row>
    <row r="57" spans="1:16" x14ac:dyDescent="0.25">
      <c r="C57" s="1"/>
      <c r="D57" s="1"/>
      <c r="E57" s="19"/>
      <c r="F57" s="19"/>
      <c r="G57" s="19"/>
      <c r="H57" s="19"/>
      <c r="I57" s="19"/>
      <c r="J57" s="19"/>
      <c r="K57" s="19"/>
      <c r="L57" s="19"/>
      <c r="M57" s="19"/>
      <c r="N57" s="15"/>
      <c r="O57" s="15"/>
      <c r="P57" s="1"/>
    </row>
    <row r="58" spans="1:16" x14ac:dyDescent="0.25">
      <c r="C58" s="1"/>
      <c r="D58" s="1"/>
      <c r="E58" s="19"/>
      <c r="F58" s="19"/>
      <c r="G58" s="19"/>
      <c r="H58" s="19"/>
      <c r="I58" s="19"/>
      <c r="J58" s="19"/>
      <c r="K58" s="19"/>
      <c r="L58" s="19"/>
      <c r="M58" s="19"/>
      <c r="N58" s="15"/>
      <c r="O58" s="15"/>
      <c r="P58" s="1"/>
    </row>
    <row r="59" spans="1:16" x14ac:dyDescent="0.25">
      <c r="C59" s="1"/>
      <c r="D59" s="1"/>
      <c r="E59" s="19"/>
      <c r="F59" s="19"/>
      <c r="G59" s="19"/>
      <c r="H59" s="19"/>
      <c r="I59" s="19"/>
      <c r="J59" s="19"/>
      <c r="K59" s="19"/>
      <c r="L59" s="19"/>
      <c r="M59" s="19"/>
      <c r="N59" s="15"/>
      <c r="O59" s="15"/>
      <c r="P59" s="1"/>
    </row>
    <row r="60" spans="1:16" x14ac:dyDescent="0.25">
      <c r="C60" s="1"/>
      <c r="D60" s="1"/>
      <c r="E60" s="19"/>
      <c r="F60" s="19"/>
      <c r="G60" s="19"/>
      <c r="H60" s="19"/>
      <c r="I60" s="19"/>
      <c r="J60" s="19"/>
      <c r="K60" s="19"/>
      <c r="L60" s="19"/>
      <c r="M60" s="19"/>
      <c r="N60" s="15"/>
      <c r="O60" s="15"/>
      <c r="P60" s="1"/>
    </row>
    <row r="61" spans="1:16" x14ac:dyDescent="0.25">
      <c r="C61" s="1"/>
      <c r="D61" s="1"/>
      <c r="E61" s="19"/>
      <c r="F61" s="19"/>
      <c r="G61" s="19"/>
      <c r="H61" s="19"/>
      <c r="I61" s="19"/>
      <c r="J61" s="19"/>
      <c r="K61" s="19"/>
      <c r="L61" s="19"/>
      <c r="M61" s="19"/>
      <c r="N61" s="15"/>
      <c r="O61" s="15"/>
      <c r="P61" s="1"/>
    </row>
  </sheetData>
  <protectedRanges>
    <protectedRange sqref="O41:O42 O48" name="Rozsah4"/>
    <protectedRange sqref="A16:A22 A27:A29 A31:A33" name="Rozsah3"/>
    <protectedRange sqref="D28:E29 D20:E22 D16:E18" name="Rozsah2"/>
    <protectedRange sqref="C21:C22 C16:C18" name="Rozsah1"/>
    <protectedRange sqref="O16:O18 O20:O22 O27:O29 O31:O33 O38:O40" name="Rozsah4_1"/>
    <protectedRange sqref="O45:O47" name="Rozsah4_2"/>
  </protectedRanges>
  <mergeCells count="15">
    <mergeCell ref="A34:E34"/>
    <mergeCell ref="A35:E35"/>
    <mergeCell ref="A36:M36"/>
    <mergeCell ref="A49:E49"/>
    <mergeCell ref="A50:E50"/>
    <mergeCell ref="A41:E41"/>
    <mergeCell ref="A48:G48"/>
    <mergeCell ref="A23:E23"/>
    <mergeCell ref="A2:O2"/>
    <mergeCell ref="A5:O5"/>
    <mergeCell ref="B7:O7"/>
    <mergeCell ref="B9:O9"/>
    <mergeCell ref="B8:O8"/>
    <mergeCell ref="C11:D11"/>
    <mergeCell ref="A10:O10"/>
  </mergeCells>
  <conditionalFormatting sqref="H38:H40 H16:H18">
    <cfRule type="cellIs" dxfId="5" priority="19" stopIfTrue="1" operator="greaterThan">
      <formula>$G16</formula>
    </cfRule>
  </conditionalFormatting>
  <conditionalFormatting sqref="H23">
    <cfRule type="cellIs" dxfId="4" priority="17" stopIfTrue="1" operator="greaterThan">
      <formula>$G23</formula>
    </cfRule>
  </conditionalFormatting>
  <conditionalFormatting sqref="H34:H35">
    <cfRule type="cellIs" dxfId="3" priority="15" stopIfTrue="1" operator="greaterThan">
      <formula>$G34</formula>
    </cfRule>
  </conditionalFormatting>
  <conditionalFormatting sqref="H27:H29">
    <cfRule type="cellIs" dxfId="2" priority="2" stopIfTrue="1" operator="greaterThan">
      <formula>$G27</formula>
    </cfRule>
  </conditionalFormatting>
  <conditionalFormatting sqref="H20:H22">
    <cfRule type="cellIs" dxfId="1" priority="3" stopIfTrue="1" operator="greaterThan">
      <formula>$G20</formula>
    </cfRule>
  </conditionalFormatting>
  <conditionalFormatting sqref="H31:H33">
    <cfRule type="cellIs" dxfId="0" priority="1" stopIfTrue="1" operator="greaterThan">
      <formula>$G31</formula>
    </cfRule>
  </conditionalFormatting>
  <dataValidations xWindow="31" yWindow="570" count="16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4">
      <formula1>$F$3:$F$8</formula1>
    </dataValidation>
    <dataValidation allowBlank="1" showInputMessage="1" showErrorMessage="1" prompt="vložte príslušné % vlastných zdrojov prijímateľa podľa bodu 1.4 Vyzvania" sqref="I11"/>
    <dataValidation allowBlank="1" showInputMessage="1" showErrorMessage="1" prompt="vložte príslušné % zdroja ŠR podľa bodu 1.4 Vyzvania" sqref="G11"/>
    <dataValidation allowBlank="1" showInputMessage="1" showErrorMessage="1" prompt="vložte príslušné % zdroja EÚ podľa bodu 1.4 Vyzvania" sqref="E11"/>
    <dataValidation allowBlank="1" showInputMessage="1" showErrorMessage="1" prompt="vložte príslušné % NFP podľa bodu 1.4 Vyzvania (súčet EU+ŠR)" sqref="B11"/>
    <dataValidation allowBlank="1" showInputMessage="1" showErrorMessage="1" prompt="Uvádzajte matematicky zaokrúhlené na dve desatinné miesta." sqref="G45:G47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14 A36:M36 B24:M24"/>
    <dataValidation type="custom" allowBlank="1" showInputMessage="1" showErrorMessage="1" sqref="P20:P21">
      <formula1>SUM(P18:P18)</formula1>
    </dataValidation>
    <dataValidation type="custom" allowBlank="1" showInputMessage="1" showErrorMessage="1" sqref="P19">
      <formula1>SUM(P16:P18)</formula1>
    </dataValidation>
    <dataValidation allowBlank="1" showInputMessage="1" showErrorMessage="1" prompt="Musí byť v súlade s finančnými a percentuálnymi limtmi uvedenými v Príručke OPII k oprávnenosti výdavkov" sqref="N25 N44 N13 O12 O43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N20:N22 N27:N29 N31:N33 N38:N40 N16:N18"/>
    <dataValidation operator="lessThanOrEqual" allowBlank="1" showInputMessage="1" showErrorMessage="1" error="Prekročili ste finančný limit pre 1 kus plagátu - max. suma za 1 kus plagátu je 30 EUR" sqref="E40"/>
    <dataValidation operator="lessThanOrEqual" allowBlank="1" showInputMessage="1" showErrorMessage="1" error="Prekročili ste finančný limit pre 1 kus stálej tabule - max. suma za 1 kus stálej tabule je 500 EUR." sqref="E39"/>
    <dataValidation operator="lessThanOrEqual" allowBlank="1" showInputMessage="1" showErrorMessage="1" errorTitle="Upozornenie" error="Prekročili ste stanovený finančný limit - max. suma pre jeden dočasný pútač je 920 €" promptTitle="Limit" sqref="E38"/>
    <dataValidation allowBlank="1" showInputMessage="1" showErrorMessage="1" prompt="Bunka je prednastavená na 20% DPH. Ak sa upaltňuje iná sadzba DPH, zmeňte vzorec." sqref="G16:G18 G20:G22 G27:G29 G31:G33 G38:G40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3"/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headerFooter>
    <oddHeader>&amp;RPríloha č. 3 Zmluvy o poskytnutí NFP - Podrobný rozpočet projektu</oddHeader>
  </headerFooter>
  <ignoredErrors>
    <ignoredError sqref="M23 M34:M35 M41 M45:M50 H49:H50 F49:G50 F19:K19 F27:J27 F30:K31 F38:K40 H48 I45:K50 F41:K41 F34:K35 F23:K23 F16:G16 I16:K16 G17:K18 F28:J29 F32:J33 F21:K22 F20:I20 K20" unlockedFormula="1"/>
    <ignoredError sqref="N44:O44 M44 A44:K44" numberStoredAsText="1"/>
  </ignoredErrors>
  <extLst>
    <ext xmlns:x14="http://schemas.microsoft.com/office/spreadsheetml/2009/9/main" uri="{CCE6A557-97BC-4b89-ADB6-D9C93CAAB3DF}">
      <x14:dataValidations xmlns:xm="http://schemas.microsoft.com/office/excel/2006/main" xWindow="31" yWindow="570" count="7">
        <x14:dataValidation type="list" allowBlank="1" showInputMessage="1" showErrorMessage="1">
          <x14:formula1>
            <xm:f>Zdroj!$J$3:$J$6</xm:f>
          </x14:formula1>
          <xm:sqref>N48</xm:sqref>
        </x14:dataValidation>
        <x14:dataValidation type="list" allowBlank="1" showInputMessage="1" showErrorMessage="1">
          <x14:formula1>
            <xm:f>Zdroj!$H$3:$H$5</xm:f>
          </x14:formula1>
          <xm:sqref>B38:B40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Zdroj!$E$3:$E$8</xm:f>
          </x14:formula1>
          <xm:sqref>N41</xm:sqref>
        </x14:dataValidation>
        <x14:dataValidation type="list" allowBlank="1" showErrorMessage="1" prompt="_x000a_">
          <x14:formula1>
            <xm:f>Zdroj!$D$3:$D$15</xm:f>
          </x14:formula1>
          <xm:sqref>B20:B22 B31:B33 B27:B29 B16:B18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O20:O22 O27:O29 O31:O33 O38:O40 O16:O18</xm:sqref>
        </x14:dataValidation>
        <x14:dataValidation type="list" allowBlank="1" showInputMessage="1" showErrorMessage="1">
          <x14:formula1>
            <xm:f>Zdroj!$I$3</xm:f>
          </x14:formula1>
          <xm:sqref>B45:B47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O45:O47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125"/>
  <sheetViews>
    <sheetView topLeftCell="B1" workbookViewId="0">
      <selection activeCell="B2" sqref="B2"/>
    </sheetView>
  </sheetViews>
  <sheetFormatPr defaultColWidth="9.140625" defaultRowHeight="12.75" x14ac:dyDescent="0.2"/>
  <cols>
    <col min="1" max="1" width="10.28515625" style="28" hidden="1" customWidth="1"/>
    <col min="2" max="2" width="34" style="28" customWidth="1"/>
    <col min="3" max="3" width="31.140625" style="28" customWidth="1"/>
    <col min="4" max="4" width="31" style="28" customWidth="1"/>
    <col min="5" max="5" width="42.140625" style="28" customWidth="1"/>
    <col min="6" max="6" width="26.5703125" style="28" customWidth="1"/>
    <col min="7" max="7" width="15.85546875" style="28" customWidth="1"/>
    <col min="8" max="8" width="15.7109375" style="28" customWidth="1"/>
    <col min="9" max="9" width="19.85546875" style="28" customWidth="1"/>
    <col min="10" max="10" width="40.5703125" style="28" customWidth="1"/>
    <col min="11" max="16384" width="9.140625" style="28"/>
  </cols>
  <sheetData>
    <row r="2" spans="2:10" ht="51" x14ac:dyDescent="0.2">
      <c r="B2" s="21" t="s">
        <v>16</v>
      </c>
      <c r="C2" s="21" t="s">
        <v>22</v>
      </c>
      <c r="D2" s="21" t="s">
        <v>81</v>
      </c>
      <c r="E2" s="21" t="s">
        <v>86</v>
      </c>
      <c r="F2" s="22" t="s">
        <v>55</v>
      </c>
      <c r="G2" s="22" t="s">
        <v>65</v>
      </c>
      <c r="H2" s="21" t="s">
        <v>130</v>
      </c>
      <c r="I2" s="21" t="s">
        <v>129</v>
      </c>
      <c r="J2" s="21" t="s">
        <v>128</v>
      </c>
    </row>
    <row r="3" spans="2:10" ht="89.25" x14ac:dyDescent="0.2">
      <c r="B3" s="23" t="s">
        <v>30</v>
      </c>
      <c r="C3" s="25" t="s">
        <v>59</v>
      </c>
      <c r="D3" s="145" t="s">
        <v>40</v>
      </c>
      <c r="E3" s="152" t="s">
        <v>88</v>
      </c>
      <c r="F3" s="29" t="s">
        <v>49</v>
      </c>
      <c r="G3" s="11" t="s">
        <v>79</v>
      </c>
      <c r="H3" s="31" t="s">
        <v>45</v>
      </c>
      <c r="I3" s="80" t="s">
        <v>84</v>
      </c>
      <c r="J3" s="82" t="s">
        <v>87</v>
      </c>
    </row>
    <row r="4" spans="2:10" ht="63.75" x14ac:dyDescent="0.2">
      <c r="B4" s="23" t="s">
        <v>26</v>
      </c>
      <c r="C4" s="24" t="s">
        <v>17</v>
      </c>
      <c r="D4" s="145" t="s">
        <v>41</v>
      </c>
      <c r="E4" s="152" t="s">
        <v>89</v>
      </c>
      <c r="F4" s="29" t="s">
        <v>50</v>
      </c>
      <c r="G4" s="11" t="s">
        <v>80</v>
      </c>
      <c r="H4" s="31" t="s">
        <v>8</v>
      </c>
      <c r="I4" s="217" t="s">
        <v>82</v>
      </c>
      <c r="J4" s="215" t="s">
        <v>88</v>
      </c>
    </row>
    <row r="5" spans="2:10" ht="51" x14ac:dyDescent="0.2">
      <c r="B5" s="23" t="s">
        <v>27</v>
      </c>
      <c r="C5" s="25" t="s">
        <v>18</v>
      </c>
      <c r="D5" s="145" t="s">
        <v>42</v>
      </c>
      <c r="E5" s="24" t="s">
        <v>46</v>
      </c>
      <c r="F5" s="29" t="s">
        <v>51</v>
      </c>
      <c r="G5" s="11"/>
      <c r="H5" s="31" t="s">
        <v>82</v>
      </c>
      <c r="I5" s="10"/>
      <c r="J5" s="215" t="s">
        <v>89</v>
      </c>
    </row>
    <row r="6" spans="2:10" ht="25.5" x14ac:dyDescent="0.2">
      <c r="B6" s="23" t="s">
        <v>28</v>
      </c>
      <c r="C6" s="24" t="s">
        <v>19</v>
      </c>
      <c r="D6" s="145" t="s">
        <v>6</v>
      </c>
      <c r="E6" s="24" t="s">
        <v>47</v>
      </c>
      <c r="F6" s="29" t="s">
        <v>52</v>
      </c>
      <c r="G6" s="22"/>
      <c r="J6" s="216" t="s">
        <v>127</v>
      </c>
    </row>
    <row r="7" spans="2:10" ht="38.25" x14ac:dyDescent="0.2">
      <c r="B7" s="23" t="s">
        <v>29</v>
      </c>
      <c r="C7" s="25" t="s">
        <v>20</v>
      </c>
      <c r="D7" s="145" t="s">
        <v>13</v>
      </c>
      <c r="E7" s="27" t="s">
        <v>48</v>
      </c>
      <c r="F7" s="29" t="s">
        <v>53</v>
      </c>
      <c r="G7" s="36"/>
    </row>
    <row r="8" spans="2:10" ht="38.25" x14ac:dyDescent="0.2">
      <c r="B8" s="23" t="s">
        <v>32</v>
      </c>
      <c r="C8" s="25" t="s">
        <v>21</v>
      </c>
      <c r="D8" s="145" t="s">
        <v>43</v>
      </c>
      <c r="E8" s="81" t="s">
        <v>60</v>
      </c>
      <c r="F8" s="29" t="s">
        <v>54</v>
      </c>
      <c r="G8" s="36"/>
    </row>
    <row r="9" spans="2:10" x14ac:dyDescent="0.2">
      <c r="B9" s="23" t="s">
        <v>33</v>
      </c>
      <c r="C9" s="24"/>
      <c r="D9" s="145" t="s">
        <v>7</v>
      </c>
      <c r="E9" s="27"/>
      <c r="F9" s="30"/>
    </row>
    <row r="10" spans="2:10" ht="25.5" x14ac:dyDescent="0.2">
      <c r="B10" s="23" t="s">
        <v>37</v>
      </c>
      <c r="C10" s="24"/>
      <c r="D10" s="145" t="s">
        <v>44</v>
      </c>
      <c r="E10" s="23"/>
    </row>
    <row r="11" spans="2:10" x14ac:dyDescent="0.2">
      <c r="B11" s="23" t="s">
        <v>34</v>
      </c>
      <c r="C11" s="27"/>
      <c r="D11" s="146" t="s">
        <v>45</v>
      </c>
      <c r="E11" s="23"/>
    </row>
    <row r="12" spans="2:10" x14ac:dyDescent="0.2">
      <c r="B12" s="23" t="s">
        <v>35</v>
      </c>
      <c r="C12" s="27"/>
      <c r="D12" s="146" t="s">
        <v>8</v>
      </c>
      <c r="E12" s="24"/>
    </row>
    <row r="13" spans="2:10" x14ac:dyDescent="0.2">
      <c r="B13" s="23" t="s">
        <v>36</v>
      </c>
      <c r="C13" s="27"/>
      <c r="D13" s="146" t="s">
        <v>84</v>
      </c>
      <c r="E13" s="24"/>
    </row>
    <row r="14" spans="2:10" x14ac:dyDescent="0.2">
      <c r="B14" s="23" t="s">
        <v>15</v>
      </c>
      <c r="C14" s="27"/>
      <c r="D14" s="146" t="s">
        <v>82</v>
      </c>
      <c r="E14" s="24"/>
    </row>
    <row r="15" spans="2:10" ht="25.5" x14ac:dyDescent="0.2">
      <c r="B15" s="23" t="s">
        <v>25</v>
      </c>
      <c r="C15" s="27"/>
      <c r="D15" s="145" t="s">
        <v>83</v>
      </c>
      <c r="E15" s="24"/>
    </row>
    <row r="16" spans="2:10" x14ac:dyDescent="0.2">
      <c r="B16" s="23" t="s">
        <v>31</v>
      </c>
      <c r="C16" s="27"/>
      <c r="D16" s="75"/>
      <c r="E16" s="24"/>
    </row>
    <row r="17" spans="2:5" ht="25.5" x14ac:dyDescent="0.2">
      <c r="B17" s="23" t="s">
        <v>23</v>
      </c>
      <c r="C17" s="27"/>
      <c r="E17" s="24"/>
    </row>
    <row r="18" spans="2:5" ht="17.25" customHeight="1" x14ac:dyDescent="0.2">
      <c r="B18" s="23" t="s">
        <v>24</v>
      </c>
      <c r="C18" s="27"/>
      <c r="E18" s="24"/>
    </row>
    <row r="19" spans="2:5" x14ac:dyDescent="0.2">
      <c r="C19" s="27"/>
      <c r="E19" s="24"/>
    </row>
    <row r="20" spans="2:5" x14ac:dyDescent="0.2">
      <c r="B20" s="27"/>
      <c r="C20" s="27"/>
      <c r="D20" s="26"/>
      <c r="E20" s="24"/>
    </row>
    <row r="21" spans="2:5" x14ac:dyDescent="0.2">
      <c r="B21" s="27"/>
      <c r="C21" s="27"/>
      <c r="D21" s="26"/>
      <c r="E21" s="24"/>
    </row>
    <row r="22" spans="2:5" ht="14.25" x14ac:dyDescent="0.2">
      <c r="B22" s="223" t="s">
        <v>134</v>
      </c>
      <c r="C22" s="27"/>
      <c r="D22" s="26"/>
      <c r="E22" s="24"/>
    </row>
    <row r="23" spans="2:5" x14ac:dyDescent="0.2">
      <c r="B23" s="27"/>
      <c r="C23" s="27"/>
      <c r="D23" s="323"/>
      <c r="E23" s="24"/>
    </row>
    <row r="24" spans="2:5" x14ac:dyDescent="0.2">
      <c r="B24" s="27"/>
      <c r="C24" s="27"/>
      <c r="D24" s="323"/>
      <c r="E24" s="24"/>
    </row>
    <row r="25" spans="2:5" x14ac:dyDescent="0.2">
      <c r="B25" s="27"/>
      <c r="C25" s="27"/>
      <c r="D25" s="323"/>
      <c r="E25" s="24"/>
    </row>
    <row r="26" spans="2:5" x14ac:dyDescent="0.2">
      <c r="B26" s="27"/>
      <c r="C26" s="27"/>
      <c r="D26" s="323"/>
      <c r="E26" s="24"/>
    </row>
    <row r="27" spans="2:5" x14ac:dyDescent="0.2">
      <c r="B27" s="27"/>
      <c r="C27" s="27"/>
      <c r="D27" s="323"/>
      <c r="E27" s="24"/>
    </row>
    <row r="28" spans="2:5" x14ac:dyDescent="0.2">
      <c r="B28" s="27"/>
      <c r="C28" s="27"/>
      <c r="D28" s="323"/>
      <c r="E28" s="24"/>
    </row>
    <row r="29" spans="2:5" x14ac:dyDescent="0.2">
      <c r="B29" s="27"/>
      <c r="C29" s="27"/>
      <c r="D29" s="323"/>
      <c r="E29" s="24"/>
    </row>
    <row r="30" spans="2:5" x14ac:dyDescent="0.2">
      <c r="B30" s="27"/>
      <c r="C30" s="27"/>
      <c r="D30" s="323"/>
      <c r="E30" s="24"/>
    </row>
    <row r="31" spans="2:5" x14ac:dyDescent="0.2">
      <c r="B31" s="27"/>
      <c r="C31" s="27"/>
      <c r="D31" s="323"/>
      <c r="E31" s="24"/>
    </row>
    <row r="32" spans="2:5" x14ac:dyDescent="0.2">
      <c r="B32" s="27"/>
      <c r="C32" s="27"/>
      <c r="D32" s="323"/>
      <c r="E32" s="24"/>
    </row>
    <row r="33" spans="2:5" x14ac:dyDescent="0.2">
      <c r="B33" s="27"/>
      <c r="C33" s="27"/>
      <c r="D33" s="323"/>
      <c r="E33" s="24"/>
    </row>
    <row r="34" spans="2:5" x14ac:dyDescent="0.2">
      <c r="B34" s="27"/>
      <c r="C34" s="27"/>
      <c r="D34" s="323"/>
      <c r="E34" s="24"/>
    </row>
    <row r="35" spans="2:5" x14ac:dyDescent="0.2">
      <c r="B35" s="27"/>
      <c r="C35" s="27"/>
      <c r="D35" s="323"/>
      <c r="E35" s="24"/>
    </row>
    <row r="36" spans="2:5" x14ac:dyDescent="0.2">
      <c r="B36" s="27"/>
      <c r="C36" s="27"/>
      <c r="D36" s="323"/>
      <c r="E36" s="24"/>
    </row>
    <row r="37" spans="2:5" x14ac:dyDescent="0.2">
      <c r="B37" s="27"/>
      <c r="C37" s="27"/>
      <c r="D37" s="323"/>
      <c r="E37" s="24"/>
    </row>
    <row r="38" spans="2:5" x14ac:dyDescent="0.2">
      <c r="B38" s="27"/>
      <c r="C38" s="27"/>
      <c r="D38" s="323"/>
      <c r="E38" s="24"/>
    </row>
    <row r="39" spans="2:5" x14ac:dyDescent="0.2">
      <c r="B39" s="27"/>
      <c r="C39" s="27"/>
      <c r="D39" s="323"/>
      <c r="E39" s="24"/>
    </row>
    <row r="40" spans="2:5" x14ac:dyDescent="0.2">
      <c r="B40" s="27"/>
      <c r="C40" s="27"/>
      <c r="D40" s="27"/>
      <c r="E40" s="27"/>
    </row>
    <row r="41" spans="2:5" x14ac:dyDescent="0.2">
      <c r="B41" s="27"/>
      <c r="C41" s="27"/>
      <c r="D41" s="27"/>
      <c r="E41" s="27"/>
    </row>
    <row r="42" spans="2:5" x14ac:dyDescent="0.2">
      <c r="B42" s="27"/>
      <c r="C42" s="27"/>
      <c r="D42" s="27"/>
      <c r="E42" s="27"/>
    </row>
    <row r="43" spans="2:5" x14ac:dyDescent="0.2">
      <c r="B43" s="27"/>
      <c r="C43" s="27"/>
      <c r="D43" s="27"/>
      <c r="E43" s="27"/>
    </row>
    <row r="44" spans="2:5" x14ac:dyDescent="0.2">
      <c r="B44" s="27"/>
      <c r="C44" s="27"/>
      <c r="D44" s="27"/>
      <c r="E44" s="27"/>
    </row>
    <row r="45" spans="2:5" x14ac:dyDescent="0.2">
      <c r="B45" s="27"/>
      <c r="C45" s="27"/>
      <c r="D45" s="27"/>
      <c r="E45" s="27"/>
    </row>
    <row r="46" spans="2:5" x14ac:dyDescent="0.2">
      <c r="B46" s="27"/>
      <c r="C46" s="27"/>
      <c r="D46" s="27"/>
      <c r="E46" s="27"/>
    </row>
    <row r="47" spans="2:5" x14ac:dyDescent="0.2">
      <c r="B47" s="27"/>
      <c r="C47" s="27"/>
      <c r="D47" s="27"/>
      <c r="E47" s="27"/>
    </row>
    <row r="48" spans="2:5" x14ac:dyDescent="0.2">
      <c r="B48" s="27"/>
      <c r="C48" s="27"/>
      <c r="D48" s="27"/>
      <c r="E48" s="27"/>
    </row>
    <row r="49" spans="2:5" x14ac:dyDescent="0.2">
      <c r="B49" s="27"/>
      <c r="C49" s="27"/>
      <c r="D49" s="27"/>
      <c r="E49" s="27"/>
    </row>
    <row r="50" spans="2:5" x14ac:dyDescent="0.2">
      <c r="B50" s="27"/>
      <c r="C50" s="27"/>
      <c r="D50" s="27"/>
      <c r="E50" s="27"/>
    </row>
    <row r="51" spans="2:5" x14ac:dyDescent="0.2">
      <c r="B51" s="27"/>
      <c r="C51" s="27"/>
      <c r="D51" s="27"/>
      <c r="E51" s="27"/>
    </row>
    <row r="52" spans="2:5" x14ac:dyDescent="0.2">
      <c r="B52" s="27"/>
      <c r="C52" s="27"/>
      <c r="D52" s="27"/>
      <c r="E52" s="27"/>
    </row>
    <row r="53" spans="2:5" x14ac:dyDescent="0.2">
      <c r="B53" s="27"/>
      <c r="C53" s="27"/>
      <c r="D53" s="27"/>
      <c r="E53" s="27"/>
    </row>
    <row r="54" spans="2:5" x14ac:dyDescent="0.2">
      <c r="B54" s="27"/>
      <c r="C54" s="27"/>
      <c r="D54" s="27"/>
      <c r="E54" s="27"/>
    </row>
    <row r="55" spans="2:5" x14ac:dyDescent="0.2">
      <c r="B55" s="27"/>
      <c r="C55" s="27"/>
      <c r="D55" s="27"/>
      <c r="E55" s="27"/>
    </row>
    <row r="56" spans="2:5" x14ac:dyDescent="0.2">
      <c r="B56" s="27"/>
      <c r="C56" s="27"/>
      <c r="D56" s="27"/>
      <c r="E56" s="27"/>
    </row>
    <row r="57" spans="2:5" x14ac:dyDescent="0.2">
      <c r="B57" s="27"/>
      <c r="C57" s="27"/>
      <c r="D57" s="27"/>
      <c r="E57" s="27"/>
    </row>
    <row r="58" spans="2:5" x14ac:dyDescent="0.2">
      <c r="B58" s="27"/>
      <c r="C58" s="27"/>
      <c r="D58" s="27"/>
      <c r="E58" s="27"/>
    </row>
    <row r="59" spans="2:5" x14ac:dyDescent="0.2">
      <c r="B59" s="27"/>
      <c r="C59" s="27"/>
      <c r="D59" s="27"/>
      <c r="E59" s="27"/>
    </row>
    <row r="60" spans="2:5" x14ac:dyDescent="0.2">
      <c r="B60" s="27"/>
      <c r="C60" s="27"/>
      <c r="D60" s="27"/>
      <c r="E60" s="27"/>
    </row>
    <row r="61" spans="2:5" x14ac:dyDescent="0.2">
      <c r="B61" s="27"/>
      <c r="C61" s="27"/>
      <c r="D61" s="27"/>
      <c r="E61" s="27"/>
    </row>
    <row r="62" spans="2:5" x14ac:dyDescent="0.2">
      <c r="B62" s="27"/>
      <c r="C62" s="27"/>
      <c r="D62" s="27"/>
      <c r="E62" s="27"/>
    </row>
    <row r="63" spans="2:5" x14ac:dyDescent="0.2">
      <c r="B63" s="27"/>
      <c r="C63" s="27"/>
      <c r="D63" s="27"/>
      <c r="E63" s="27"/>
    </row>
    <row r="64" spans="2:5" x14ac:dyDescent="0.2">
      <c r="B64" s="27"/>
      <c r="C64" s="27"/>
      <c r="D64" s="27"/>
      <c r="E64" s="27"/>
    </row>
    <row r="65" spans="2:5" x14ac:dyDescent="0.2">
      <c r="B65" s="27"/>
      <c r="C65" s="27"/>
      <c r="D65" s="27"/>
      <c r="E65" s="27"/>
    </row>
    <row r="66" spans="2:5" x14ac:dyDescent="0.2">
      <c r="B66" s="27"/>
      <c r="C66" s="27"/>
      <c r="D66" s="27"/>
      <c r="E66" s="27"/>
    </row>
    <row r="67" spans="2:5" x14ac:dyDescent="0.2">
      <c r="B67" s="27"/>
      <c r="C67" s="27"/>
      <c r="D67" s="27"/>
      <c r="E67" s="27"/>
    </row>
    <row r="68" spans="2:5" x14ac:dyDescent="0.2">
      <c r="B68" s="27"/>
      <c r="C68" s="27"/>
      <c r="D68" s="27"/>
      <c r="E68" s="27"/>
    </row>
    <row r="69" spans="2:5" x14ac:dyDescent="0.2">
      <c r="B69" s="27"/>
      <c r="C69" s="27"/>
      <c r="D69" s="27"/>
      <c r="E69" s="27"/>
    </row>
    <row r="70" spans="2:5" x14ac:dyDescent="0.2">
      <c r="B70" s="27"/>
      <c r="C70" s="27"/>
      <c r="D70" s="27"/>
      <c r="E70" s="27"/>
    </row>
    <row r="71" spans="2:5" x14ac:dyDescent="0.2">
      <c r="B71" s="27"/>
      <c r="C71" s="27"/>
      <c r="D71" s="27"/>
      <c r="E71" s="27"/>
    </row>
    <row r="72" spans="2:5" x14ac:dyDescent="0.2">
      <c r="B72" s="27"/>
      <c r="C72" s="27"/>
      <c r="D72" s="27"/>
      <c r="E72" s="27"/>
    </row>
    <row r="73" spans="2:5" x14ac:dyDescent="0.2">
      <c r="B73" s="27"/>
      <c r="C73" s="27"/>
      <c r="D73" s="27"/>
      <c r="E73" s="27"/>
    </row>
    <row r="74" spans="2:5" x14ac:dyDescent="0.2">
      <c r="B74" s="27"/>
      <c r="C74" s="27"/>
      <c r="D74" s="27"/>
      <c r="E74" s="27"/>
    </row>
    <row r="75" spans="2:5" x14ac:dyDescent="0.2">
      <c r="B75" s="27"/>
      <c r="C75" s="27"/>
      <c r="D75" s="27"/>
      <c r="E75" s="27"/>
    </row>
    <row r="76" spans="2:5" x14ac:dyDescent="0.2">
      <c r="B76" s="27"/>
      <c r="C76" s="27"/>
      <c r="D76" s="27"/>
      <c r="E76" s="27"/>
    </row>
    <row r="77" spans="2:5" x14ac:dyDescent="0.2">
      <c r="B77" s="27"/>
      <c r="C77" s="27"/>
      <c r="D77" s="27"/>
      <c r="E77" s="27"/>
    </row>
    <row r="78" spans="2:5" x14ac:dyDescent="0.2">
      <c r="B78" s="27"/>
      <c r="C78" s="27"/>
      <c r="D78" s="27"/>
      <c r="E78" s="27"/>
    </row>
    <row r="79" spans="2:5" x14ac:dyDescent="0.2">
      <c r="B79" s="27"/>
      <c r="C79" s="27"/>
      <c r="D79" s="27"/>
      <c r="E79" s="27"/>
    </row>
    <row r="80" spans="2:5" x14ac:dyDescent="0.2">
      <c r="B80" s="27"/>
      <c r="C80" s="27"/>
      <c r="D80" s="27"/>
      <c r="E80" s="27"/>
    </row>
    <row r="81" spans="2:5" x14ac:dyDescent="0.2">
      <c r="B81" s="27"/>
      <c r="C81" s="27"/>
      <c r="D81" s="27"/>
      <c r="E81" s="27"/>
    </row>
    <row r="82" spans="2:5" x14ac:dyDescent="0.2">
      <c r="B82" s="27"/>
      <c r="C82" s="27"/>
      <c r="D82" s="27"/>
      <c r="E82" s="27"/>
    </row>
    <row r="83" spans="2:5" x14ac:dyDescent="0.2">
      <c r="B83" s="27"/>
      <c r="C83" s="27"/>
      <c r="D83" s="27"/>
      <c r="E83" s="27"/>
    </row>
    <row r="84" spans="2:5" x14ac:dyDescent="0.2">
      <c r="B84" s="27"/>
      <c r="C84" s="27"/>
      <c r="D84" s="27"/>
      <c r="E84" s="27"/>
    </row>
    <row r="85" spans="2:5" x14ac:dyDescent="0.2">
      <c r="B85" s="27"/>
      <c r="C85" s="27"/>
      <c r="D85" s="27"/>
      <c r="E85" s="27"/>
    </row>
    <row r="86" spans="2:5" x14ac:dyDescent="0.2">
      <c r="B86" s="27"/>
      <c r="C86" s="27"/>
      <c r="D86" s="27"/>
      <c r="E86" s="27"/>
    </row>
    <row r="87" spans="2:5" x14ac:dyDescent="0.2">
      <c r="B87" s="27"/>
      <c r="C87" s="27"/>
      <c r="D87" s="27"/>
      <c r="E87" s="27"/>
    </row>
    <row r="88" spans="2:5" x14ac:dyDescent="0.2">
      <c r="B88" s="27"/>
      <c r="C88" s="27"/>
      <c r="D88" s="27"/>
      <c r="E88" s="27"/>
    </row>
    <row r="89" spans="2:5" x14ac:dyDescent="0.2">
      <c r="B89" s="27"/>
      <c r="C89" s="27"/>
      <c r="D89" s="27"/>
      <c r="E89" s="27"/>
    </row>
    <row r="90" spans="2:5" x14ac:dyDescent="0.2">
      <c r="B90" s="27"/>
      <c r="C90" s="27"/>
      <c r="D90" s="27"/>
      <c r="E90" s="27"/>
    </row>
    <row r="91" spans="2:5" x14ac:dyDescent="0.2">
      <c r="B91" s="27"/>
      <c r="C91" s="27"/>
      <c r="D91" s="27"/>
      <c r="E91" s="27"/>
    </row>
    <row r="92" spans="2:5" x14ac:dyDescent="0.2">
      <c r="B92" s="27"/>
      <c r="C92" s="27"/>
      <c r="D92" s="27"/>
      <c r="E92" s="27"/>
    </row>
    <row r="93" spans="2:5" x14ac:dyDescent="0.2">
      <c r="B93" s="27"/>
      <c r="C93" s="27"/>
      <c r="D93" s="27"/>
      <c r="E93" s="27"/>
    </row>
    <row r="94" spans="2:5" x14ac:dyDescent="0.2">
      <c r="B94" s="27"/>
      <c r="C94" s="27"/>
      <c r="D94" s="27"/>
      <c r="E94" s="27"/>
    </row>
    <row r="95" spans="2:5" x14ac:dyDescent="0.2">
      <c r="B95" s="27"/>
      <c r="C95" s="27"/>
      <c r="D95" s="27"/>
      <c r="E95" s="27"/>
    </row>
    <row r="96" spans="2:5" x14ac:dyDescent="0.2">
      <c r="B96" s="27"/>
      <c r="C96" s="27"/>
      <c r="D96" s="27"/>
      <c r="E96" s="27"/>
    </row>
    <row r="97" spans="2:5" x14ac:dyDescent="0.2">
      <c r="B97" s="27"/>
      <c r="C97" s="27"/>
      <c r="D97" s="27"/>
      <c r="E97" s="27"/>
    </row>
    <row r="98" spans="2:5" x14ac:dyDescent="0.2">
      <c r="B98" s="27"/>
      <c r="C98" s="27"/>
      <c r="D98" s="27"/>
      <c r="E98" s="27"/>
    </row>
    <row r="99" spans="2:5" x14ac:dyDescent="0.2">
      <c r="B99" s="27"/>
      <c r="C99" s="27"/>
      <c r="D99" s="27"/>
      <c r="E99" s="27"/>
    </row>
    <row r="100" spans="2:5" x14ac:dyDescent="0.2">
      <c r="B100" s="27"/>
      <c r="C100" s="27"/>
      <c r="D100" s="27"/>
      <c r="E100" s="27"/>
    </row>
    <row r="101" spans="2:5" x14ac:dyDescent="0.2">
      <c r="B101" s="27"/>
      <c r="C101" s="27"/>
      <c r="D101" s="27"/>
      <c r="E101" s="27"/>
    </row>
    <row r="102" spans="2:5" x14ac:dyDescent="0.2">
      <c r="B102" s="27"/>
      <c r="C102" s="27"/>
      <c r="D102" s="27"/>
      <c r="E102" s="27"/>
    </row>
    <row r="103" spans="2:5" x14ac:dyDescent="0.2">
      <c r="B103" s="27"/>
      <c r="C103" s="27"/>
      <c r="D103" s="27"/>
      <c r="E103" s="27"/>
    </row>
    <row r="104" spans="2:5" x14ac:dyDescent="0.2">
      <c r="B104" s="27"/>
      <c r="C104" s="27"/>
      <c r="D104" s="27"/>
      <c r="E104" s="27"/>
    </row>
    <row r="105" spans="2:5" x14ac:dyDescent="0.2">
      <c r="B105" s="27"/>
      <c r="C105" s="27"/>
      <c r="D105" s="27"/>
      <c r="E105" s="27"/>
    </row>
    <row r="106" spans="2:5" x14ac:dyDescent="0.2">
      <c r="B106" s="27"/>
      <c r="C106" s="27"/>
      <c r="D106" s="27"/>
      <c r="E106" s="27"/>
    </row>
    <row r="107" spans="2:5" x14ac:dyDescent="0.2">
      <c r="B107" s="27"/>
      <c r="C107" s="27"/>
      <c r="D107" s="27"/>
      <c r="E107" s="27"/>
    </row>
    <row r="108" spans="2:5" x14ac:dyDescent="0.2">
      <c r="B108" s="27"/>
      <c r="C108" s="27"/>
      <c r="D108" s="27"/>
      <c r="E108" s="27"/>
    </row>
    <row r="109" spans="2:5" x14ac:dyDescent="0.2">
      <c r="B109" s="27"/>
      <c r="C109" s="27"/>
      <c r="D109" s="27"/>
      <c r="E109" s="27"/>
    </row>
    <row r="110" spans="2:5" x14ac:dyDescent="0.2">
      <c r="B110" s="27"/>
      <c r="C110" s="27"/>
      <c r="D110" s="27"/>
      <c r="E110" s="27"/>
    </row>
    <row r="111" spans="2:5" x14ac:dyDescent="0.2">
      <c r="B111" s="27"/>
      <c r="C111" s="27"/>
      <c r="D111" s="27"/>
      <c r="E111" s="27"/>
    </row>
    <row r="112" spans="2:5" x14ac:dyDescent="0.2">
      <c r="B112" s="27"/>
      <c r="C112" s="27"/>
      <c r="D112" s="27"/>
      <c r="E112" s="27"/>
    </row>
    <row r="113" spans="2:5" x14ac:dyDescent="0.2">
      <c r="B113" s="27"/>
      <c r="C113" s="27"/>
      <c r="D113" s="27"/>
      <c r="E113" s="27"/>
    </row>
    <row r="114" spans="2:5" x14ac:dyDescent="0.2">
      <c r="B114" s="27"/>
      <c r="C114" s="27"/>
      <c r="D114" s="27"/>
      <c r="E114" s="27"/>
    </row>
    <row r="115" spans="2:5" x14ac:dyDescent="0.2">
      <c r="B115" s="27"/>
      <c r="C115" s="27"/>
      <c r="D115" s="27"/>
      <c r="E115" s="27"/>
    </row>
    <row r="116" spans="2:5" x14ac:dyDescent="0.2">
      <c r="B116" s="27"/>
      <c r="C116" s="27"/>
      <c r="D116" s="27"/>
      <c r="E116" s="27"/>
    </row>
    <row r="117" spans="2:5" x14ac:dyDescent="0.2">
      <c r="B117" s="27"/>
      <c r="C117" s="27"/>
      <c r="D117" s="27"/>
      <c r="E117" s="27"/>
    </row>
    <row r="118" spans="2:5" x14ac:dyDescent="0.2">
      <c r="B118" s="27"/>
      <c r="C118" s="27"/>
      <c r="D118" s="27"/>
      <c r="E118" s="27"/>
    </row>
    <row r="119" spans="2:5" x14ac:dyDescent="0.2">
      <c r="B119" s="27"/>
      <c r="C119" s="27"/>
      <c r="D119" s="27"/>
      <c r="E119" s="27"/>
    </row>
    <row r="120" spans="2:5" x14ac:dyDescent="0.2">
      <c r="B120" s="27"/>
      <c r="C120" s="27"/>
      <c r="D120" s="27"/>
      <c r="E120" s="27"/>
    </row>
    <row r="121" spans="2:5" x14ac:dyDescent="0.2">
      <c r="B121" s="27"/>
      <c r="C121" s="27"/>
      <c r="D121" s="27"/>
      <c r="E121" s="27"/>
    </row>
    <row r="122" spans="2:5" x14ac:dyDescent="0.2">
      <c r="B122" s="27"/>
      <c r="C122" s="27"/>
      <c r="D122" s="27"/>
      <c r="E122" s="27"/>
    </row>
    <row r="123" spans="2:5" x14ac:dyDescent="0.2">
      <c r="B123" s="27"/>
      <c r="C123" s="27"/>
      <c r="D123" s="27"/>
      <c r="E123" s="27"/>
    </row>
    <row r="124" spans="2:5" x14ac:dyDescent="0.2">
      <c r="B124" s="27"/>
      <c r="C124" s="27"/>
      <c r="D124" s="27"/>
      <c r="E124" s="27"/>
    </row>
    <row r="125" spans="2:5" x14ac:dyDescent="0.2">
      <c r="B125" s="27"/>
      <c r="C125" s="27"/>
      <c r="D125" s="27"/>
      <c r="E125" s="27"/>
    </row>
  </sheetData>
  <sortState ref="B32:B57">
    <sortCondition ref="B32"/>
  </sortState>
  <mergeCells count="2">
    <mergeCell ref="D25:D39"/>
    <mergeCell ref="D23:D2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:17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  <row r="9" spans="1:1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1:17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7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1:17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1:17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1:17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3</vt:i4>
      </vt:variant>
    </vt:vector>
  </HeadingPairs>
  <TitlesOfParts>
    <vt:vector size="9" baseType="lpstr">
      <vt:lpstr>a) Rozpočet projektu GP</vt:lpstr>
      <vt:lpstr>b) Rozpočet projektu NGP </vt:lpstr>
      <vt:lpstr>c) Rozpočet projektu TP</vt:lpstr>
      <vt:lpstr>Zdroj</vt:lpstr>
      <vt:lpstr>Hárok2</vt:lpstr>
      <vt:lpstr>Hárok3</vt:lpstr>
      <vt:lpstr>'a) Rozpočet projektu GP'!Oblasť_tlače</vt:lpstr>
      <vt:lpstr>'b) Rozpočet projektu NGP '!Oblasť_tlače</vt:lpstr>
      <vt:lpstr>'c) Rozpočet projektu TP'!Oblasť_tlače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Zelinová, Daniela</cp:lastModifiedBy>
  <cp:lastPrinted>2017-01-30T12:24:58Z</cp:lastPrinted>
  <dcterms:created xsi:type="dcterms:W3CDTF">2015-05-13T12:53:37Z</dcterms:created>
  <dcterms:modified xsi:type="dcterms:W3CDTF">2024-05-24T09:38:18Z</dcterms:modified>
</cp:coreProperties>
</file>