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900\Plan obnovy\Implementácia\Web\"/>
    </mc:Choice>
  </mc:AlternateContent>
  <bookViews>
    <workbookView xWindow="-120" yWindow="-120" windowWidth="29040" windowHeight="15840"/>
  </bookViews>
  <sheets>
    <sheet name="Výpočet PPM" sheetId="3" r:id="rId1"/>
    <sheet name="Zdroj" sheetId="4" state="hidden" r:id="rId2"/>
  </sheets>
  <definedNames>
    <definedName name="_xlnm.Print_Area" localSheetId="0">'Výpočet PPM'!$A$1:$H$66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3" l="1"/>
  <c r="E26" i="3"/>
  <c r="E25" i="3"/>
  <c r="E24" i="3"/>
  <c r="E23" i="3"/>
  <c r="E22" i="3"/>
  <c r="E39" i="3" l="1"/>
  <c r="E21" i="3" l="1"/>
  <c r="E20" i="3"/>
  <c r="E28" i="3" l="1"/>
  <c r="E38" i="3" s="1"/>
  <c r="E41" i="3" s="1"/>
  <c r="E29" i="3"/>
  <c r="B3" i="4" l="1"/>
  <c r="E47" i="3" l="1"/>
  <c r="E55" i="3" s="1"/>
  <c r="G49" i="3"/>
  <c r="G57" i="3" s="1"/>
  <c r="G48" i="3"/>
  <c r="G56" i="3" s="1"/>
  <c r="G47" i="3"/>
  <c r="G55" i="3" s="1"/>
  <c r="G46" i="3"/>
  <c r="E46" i="3"/>
  <c r="E54" i="3" s="1"/>
  <c r="E49" i="3"/>
  <c r="E57" i="3" s="1"/>
  <c r="E48" i="3"/>
  <c r="E56" i="3" s="1"/>
  <c r="G54" i="3" l="1"/>
  <c r="G58" i="3" s="1"/>
  <c r="G50" i="3"/>
  <c r="E42" i="3" s="1"/>
  <c r="E43" i="3" s="1"/>
  <c r="E58" i="3"/>
  <c r="E50" i="3"/>
  <c r="E59" i="3" l="1"/>
</calcChain>
</file>

<file path=xl/sharedStrings.xml><?xml version="1.0" encoding="utf-8"?>
<sst xmlns="http://schemas.openxmlformats.org/spreadsheetml/2006/main" count="87" uniqueCount="56">
  <si>
    <t>Názov projektu:</t>
  </si>
  <si>
    <t>Názov žiadateľa:</t>
  </si>
  <si>
    <t>VÝPOČET VÝŠKY POŽADOVANÝCH PROSTRIEDKOV MECHANIZMU</t>
  </si>
  <si>
    <t>Príloha č. 11 Žiadosti</t>
  </si>
  <si>
    <t>Budova s pamiatkovou hodnotou alebo rešpektujúca hodnoty pamiatkového územia nachádzajúca sa v pamiatkovej rezervácii</t>
  </si>
  <si>
    <t>Budova s pamiatkovou hodnotou alebo rešpektujúca hodnoty pamiatkového územia nachádzajúca sa v pamiatkovej zóne</t>
  </si>
  <si>
    <t>Budova registrovaná v Zozname pamätihodností miest a obcí</t>
  </si>
  <si>
    <t>Budova uvedená v Registri modernej architektúry Slovenska</t>
  </si>
  <si>
    <t>Budova zapísaná do katastra nehnuteľností pred 01.01.1980 alebo užívaná pred týmto dátumom</t>
  </si>
  <si>
    <t>Miesto a dátum podpisu:</t>
  </si>
  <si>
    <t>Meno a priezvisko štatutárneho orgánu žiadateľa, funkcia:</t>
  </si>
  <si>
    <t>Podpis štatutárneho orgánu žiadateľa:</t>
  </si>
  <si>
    <t>Informácia pre žiadateľa:</t>
  </si>
  <si>
    <t>Národná kultúrna pamiatka zapísaná v Registri nehnuteľných národných kultúrnych pamiatok</t>
  </si>
  <si>
    <t>Zníženie oprávnených nákladov o využitie kapacity budovy na hospodársku činnosť podľa prílohy č. 3 Žiadosti:</t>
  </si>
  <si>
    <r>
      <t xml:space="preserve">Výška oprávnených výdavkov na </t>
    </r>
    <r>
      <rPr>
        <b/>
        <sz val="12"/>
        <rFont val="Arial Narrow"/>
        <family val="2"/>
        <charset val="238"/>
      </rPr>
      <t>oblasť podpory A</t>
    </r>
    <r>
      <rPr>
        <sz val="12"/>
        <rFont val="Arial Narrow"/>
        <family val="2"/>
        <charset val="238"/>
      </rPr>
      <t xml:space="preserve"> podľa rozpočtu</t>
    </r>
  </si>
  <si>
    <r>
      <t xml:space="preserve">Výška oprávnených výdavkov na </t>
    </r>
    <r>
      <rPr>
        <b/>
        <sz val="12"/>
        <rFont val="Arial Narrow"/>
        <family val="2"/>
        <charset val="238"/>
      </rPr>
      <t>oblasť podpory B</t>
    </r>
    <r>
      <rPr>
        <sz val="12"/>
        <rFont val="Arial Narrow"/>
        <family val="2"/>
        <charset val="238"/>
      </rPr>
      <t xml:space="preserve"> podľa rozpočtu</t>
    </r>
  </si>
  <si>
    <r>
      <t xml:space="preserve">Výška oprávnených výdavkov na </t>
    </r>
    <r>
      <rPr>
        <b/>
        <sz val="12"/>
        <rFont val="Arial Narrow"/>
        <family val="2"/>
        <charset val="238"/>
      </rPr>
      <t>oblasť podpory C</t>
    </r>
    <r>
      <rPr>
        <sz val="12"/>
        <rFont val="Arial Narrow"/>
        <family val="2"/>
        <charset val="238"/>
      </rPr>
      <t xml:space="preserve"> podľa rozpočtu</t>
    </r>
  </si>
  <si>
    <r>
      <t xml:space="preserve">Výška oprávnených výdavkov na </t>
    </r>
    <r>
      <rPr>
        <b/>
        <sz val="12"/>
        <rFont val="Arial Narrow"/>
        <family val="2"/>
        <charset val="238"/>
      </rPr>
      <t>oblasť podpory D</t>
    </r>
    <r>
      <rPr>
        <sz val="12"/>
        <rFont val="Arial Narrow"/>
        <family val="2"/>
        <charset val="238"/>
      </rPr>
      <t xml:space="preserve"> podľa rozpočtu</t>
    </r>
  </si>
  <si>
    <r>
      <t xml:space="preserve">Výška prostriedkov mechanizmu na </t>
    </r>
    <r>
      <rPr>
        <b/>
        <sz val="12"/>
        <rFont val="Arial Narrow"/>
        <family val="2"/>
        <charset val="238"/>
      </rPr>
      <t xml:space="preserve">oblasť podpory A
</t>
    </r>
    <r>
      <rPr>
        <sz val="12"/>
        <rFont val="Arial Narrow"/>
        <family val="2"/>
        <charset val="238"/>
      </rPr>
      <t>(výška oprávnených výdavkov na oblasť podpory A podľa rozpočtu)</t>
    </r>
  </si>
  <si>
    <t>Typ (časti) budovy podľa bodu 3.2.2 Výzvy</t>
  </si>
  <si>
    <t>Celková podlahová plocha (časti) budovy vyššie uvedeného typu</t>
  </si>
  <si>
    <r>
      <t xml:space="preserve">Výška prostriedkov mechanizmu na </t>
    </r>
    <r>
      <rPr>
        <b/>
        <sz val="12"/>
        <rFont val="Arial Narrow"/>
        <family val="2"/>
        <charset val="238"/>
      </rPr>
      <t xml:space="preserve">oblasť podpory B
</t>
    </r>
    <r>
      <rPr>
        <sz val="12"/>
        <rFont val="Arial Narrow"/>
        <family val="2"/>
        <charset val="238"/>
      </rPr>
      <t>(</t>
    </r>
    <r>
      <rPr>
        <b/>
        <sz val="12"/>
        <rFont val="Arial Narrow"/>
        <family val="2"/>
        <charset val="238"/>
      </rPr>
      <t>40 %</t>
    </r>
    <r>
      <rPr>
        <sz val="12"/>
        <rFont val="Arial Narrow"/>
        <family val="2"/>
        <charset val="238"/>
      </rPr>
      <t xml:space="preserve"> zo súčtu výšok oprávnených výdavkov na oblasti A a B, najviac však výška oprávnených výdavkov na oblasť podpory B podľa rozpočtu)</t>
    </r>
  </si>
  <si>
    <r>
      <t xml:space="preserve">Výška prostriedkov mechanizmu na </t>
    </r>
    <r>
      <rPr>
        <b/>
        <sz val="12"/>
        <rFont val="Arial Narrow"/>
        <family val="2"/>
        <charset val="238"/>
      </rPr>
      <t xml:space="preserve">oblasť podpory C
</t>
    </r>
    <r>
      <rPr>
        <sz val="12"/>
        <rFont val="Arial Narrow"/>
        <family val="2"/>
        <charset val="238"/>
      </rPr>
      <t>(</t>
    </r>
    <r>
      <rPr>
        <b/>
        <sz val="12"/>
        <rFont val="Arial Narrow"/>
        <family val="2"/>
        <charset val="238"/>
      </rPr>
      <t>12 %</t>
    </r>
    <r>
      <rPr>
        <sz val="12"/>
        <rFont val="Arial Narrow"/>
        <family val="2"/>
        <charset val="238"/>
      </rPr>
      <t xml:space="preserve"> zo súčtu výšok oprávnených výdavkov na oblasti A a B, najviac však výška oprávnených výdavkov na oblasť podpory C podľa rozpočtu)</t>
    </r>
  </si>
  <si>
    <r>
      <t xml:space="preserve">Výška prostriedkov mechanizmu na </t>
    </r>
    <r>
      <rPr>
        <b/>
        <sz val="12"/>
        <rFont val="Arial Narrow"/>
        <family val="2"/>
        <charset val="238"/>
      </rPr>
      <t xml:space="preserve">oblasť podpory D
</t>
    </r>
    <r>
      <rPr>
        <sz val="12"/>
        <rFont val="Arial Narrow"/>
        <family val="2"/>
        <charset val="238"/>
      </rPr>
      <t>(</t>
    </r>
    <r>
      <rPr>
        <b/>
        <sz val="12"/>
        <rFont val="Arial Narrow"/>
        <family val="2"/>
        <charset val="238"/>
      </rPr>
      <t>2,5 %</t>
    </r>
    <r>
      <rPr>
        <sz val="12"/>
        <rFont val="Arial Narrow"/>
        <family val="2"/>
        <charset val="238"/>
      </rPr>
      <t xml:space="preserve"> zo súčtu výšok oprávnených výdavkov na oblasti A a B, najviac však výška oprávnených výdavkov na oblasť podpory D podľa rozpočtu)</t>
    </r>
  </si>
  <si>
    <t>eur bez DPH:</t>
  </si>
  <si>
    <r>
      <t xml:space="preserve">Typ druhej časti budovy podľa bodu 3.2.2 Výzvy, </t>
    </r>
    <r>
      <rPr>
        <b/>
        <sz val="12"/>
        <color theme="1"/>
        <rFont val="Arial Narrow"/>
        <family val="2"/>
        <charset val="238"/>
      </rPr>
      <t>ak relevantné</t>
    </r>
  </si>
  <si>
    <r>
      <t>Súčin celkovej podlahovej plochy (častí) budovy a jednotkého limitu podpory stanoveného na 1 m</t>
    </r>
    <r>
      <rPr>
        <vertAlign val="superscript"/>
        <sz val="12"/>
        <rFont val="Arial Narrow"/>
        <family val="2"/>
        <charset val="238"/>
      </rPr>
      <t>2</t>
    </r>
    <r>
      <rPr>
        <sz val="12"/>
        <rFont val="Arial Narrow"/>
        <family val="2"/>
        <charset val="238"/>
      </rPr>
      <t xml:space="preserve"> celkovej podlahovej plochy (častí) budovy</t>
    </r>
  </si>
  <si>
    <t>Najvyššia výška prostriedkov mechanizmu podľa Výzvy</t>
  </si>
  <si>
    <t>eur s DPH:</t>
  </si>
  <si>
    <r>
      <t xml:space="preserve">Celková výška požadovaných prostriedkov mechanizmu
</t>
    </r>
    <r>
      <rPr>
        <sz val="14"/>
        <rFont val="Arial Narrow"/>
        <family val="2"/>
        <charset val="238"/>
      </rPr>
      <t>(menšia z troch predchádzajúcich hodnôt)</t>
    </r>
  </si>
  <si>
    <t>Celková výška vlastných zdrojov Žiadateľa</t>
  </si>
  <si>
    <r>
      <t xml:space="preserve">Celková podlahová plocha druhej časti budovy vyššie uvedeného typu, </t>
    </r>
    <r>
      <rPr>
        <b/>
        <sz val="12"/>
        <color theme="1"/>
        <rFont val="Arial Narrow"/>
        <family val="2"/>
        <charset val="238"/>
      </rPr>
      <t>ak relevantné</t>
    </r>
  </si>
  <si>
    <t>Súčet výšok prostriedkov mechanizmu na oblasti A až D
prípadne znížený o využitie kapacity na hospodársku činnosť</t>
  </si>
  <si>
    <t>Súčet výšok prostriedkov mechanizmu na oblasti A až D
pred prípadným znížením o využitie kapacity na hospodársku činnosť</t>
  </si>
  <si>
    <t>Výška prostriedkov mechanizmu na oblasť podpory A</t>
  </si>
  <si>
    <t>Výška prostriedkov mechanizmu na oblasť podpory B</t>
  </si>
  <si>
    <t>Výška prostriedkov mechanizmu na oblasť podpory C</t>
  </si>
  <si>
    <t>Výška prostriedkov mechanizmu na oblasť podpory D</t>
  </si>
  <si>
    <t>Kontrolný súčet</t>
  </si>
  <si>
    <t>eur bez DPH / DPH:</t>
  </si>
  <si>
    <t>Výška výdavkov na oblasť podpory A presahujúcich výšku poskytnuteľných prostriedkov mechanizmu</t>
  </si>
  <si>
    <t>Výška výdavkov na oblasť podpory B presahujúcich výšku poskytnuteľných prostriedkov mechanizmu</t>
  </si>
  <si>
    <t>Výška výdavkov na oblasť podpory C presahujúcich výšku poskytnuteľných prostriedkov mechanizmu</t>
  </si>
  <si>
    <t>Výška výdavkov na oblasť podpory D presahujúcich výšku poskytnuteľných prostriedkov mechanizmu</t>
  </si>
  <si>
    <r>
      <t xml:space="preserve">Výška </t>
    </r>
    <r>
      <rPr>
        <b/>
        <sz val="12"/>
        <rFont val="Arial Narrow"/>
        <family val="2"/>
        <charset val="238"/>
      </rPr>
      <t>neoprávnených</t>
    </r>
    <r>
      <rPr>
        <sz val="12"/>
        <rFont val="Arial Narrow"/>
        <family val="2"/>
        <charset val="238"/>
      </rPr>
      <t xml:space="preserve"> výdavkov</t>
    </r>
  </si>
  <si>
    <t>1. ZAPOČÍTANIE VPLYVU VYUŽITIA BUDOVY NA HOSPODÁRSKE ČINNOSTI
V RÁMCI DEFINÍCIE/MIMO DEFINÍCIE ZMIEŠANÉHO VYUŽITIA BUDOVY</t>
  </si>
  <si>
    <t>2. VÝŠKA OPRÁVNENÝCH VÝDAVKOV NA OBLASTI PODPORY PODĽA ROZPOČTU</t>
  </si>
  <si>
    <t>3. VÝŠKA PROSTRIEDKOV MECHANIZMU NA OBLASTI PODPORY PODĽA PERCENTUÁLNYCH LIMITOV</t>
  </si>
  <si>
    <t>4. VEĽKOSŤ A TYP BUDOVY (bod 5. prílohy č. 3 Výzvy)</t>
  </si>
  <si>
    <t>5. CELKOVÁ VÝŠKA POŽADOVANÝCH PROSTRIEDKOV MECHANIZMU</t>
  </si>
  <si>
    <t>6. VÝŠKA PROSTRIEDKOV MECHANIZMU NA OBLASTI PODPORY PO PRÍPADNEJ ÚPRAVE</t>
  </si>
  <si>
    <t>7. VLASTNÉ ZDROJE ŽIADATEĽA</t>
  </si>
  <si>
    <t>Výpočet výšky prostriedkov mechanizmu vychádza z údajov uvedených v Osobitných podmienkach oprávnených výdavkov a aktivít (príloha č. 3 Výzvy), ktoré stanovujú okrem iného aj minimálne technické požiadavky kladené na niektoré aktivity. V prípade nesplnenia technickej požiadavky nebudú výdavky na danú aktivitu zahrnuté do oprávnených výdavkov.</t>
  </si>
  <si>
    <t>samostatne DPH:</t>
  </si>
  <si>
    <t>eur bez DPH / samostatne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</si>
</sst>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&quot;EUR&quot;_-;\-* #,##0.00\ &quot;EUR&quot;_-;_-* &quot;-&quot;??\ &quot;EUR&quot;_-;_-@_-"/>
    <numFmt numFmtId="165" formatCode="_-* #,##0.00\ _E_U_R_-;\-* #,##0.00\ _E_U_R_-;_-* &quot;-&quot;??\ _E_U_R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8"/>
      <color theme="2"/>
      <name val="Arial Narrow"/>
      <family val="2"/>
      <charset val="238"/>
    </font>
    <font>
      <sz val="11"/>
      <color theme="1"/>
      <name val="Arial"/>
      <family val="2"/>
      <charset val="238"/>
    </font>
    <font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12"/>
      <color theme="1"/>
      <name val="Arial Narrow"/>
      <family val="2"/>
      <charset val="238"/>
    </font>
    <font>
      <vertAlign val="superscript"/>
      <sz val="12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6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8E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7" borderId="9" xfId="0" applyFont="1" applyFill="1" applyBorder="1" applyAlignment="1" applyProtection="1">
      <alignment horizontal="right" vertical="center" wrapText="1"/>
    </xf>
    <xf numFmtId="0" fontId="11" fillId="7" borderId="13" xfId="0" applyFont="1" applyFill="1" applyBorder="1" applyAlignment="1" applyProtection="1">
      <alignment horizontal="right" vertic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/>
    <xf numFmtId="0" fontId="18" fillId="7" borderId="9" xfId="0" applyFont="1" applyFill="1" applyBorder="1" applyAlignment="1" applyProtection="1">
      <alignment horizontal="right" vertical="center" wrapText="1"/>
    </xf>
    <xf numFmtId="0" fontId="18" fillId="7" borderId="13" xfId="0" applyFont="1" applyFill="1" applyBorder="1" applyAlignment="1" applyProtection="1">
      <alignment horizontal="right" vertical="center" wrapText="1"/>
    </xf>
    <xf numFmtId="0" fontId="11" fillId="5" borderId="9" xfId="0" applyFont="1" applyFill="1" applyBorder="1" applyAlignment="1" applyProtection="1">
      <alignment horizontal="right" vertical="center" wrapText="1"/>
    </xf>
    <xf numFmtId="0" fontId="11" fillId="5" borderId="15" xfId="0" applyFont="1" applyFill="1" applyBorder="1" applyAlignment="1" applyProtection="1">
      <alignment horizontal="right" vertical="center" wrapText="1"/>
    </xf>
    <xf numFmtId="0" fontId="8" fillId="5" borderId="13" xfId="0" applyFont="1" applyFill="1" applyBorder="1" applyAlignment="1" applyProtection="1">
      <alignment horizontal="right" vertical="center" wrapText="1"/>
    </xf>
    <xf numFmtId="0" fontId="10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justify" wrapText="1"/>
    </xf>
    <xf numFmtId="0" fontId="11" fillId="7" borderId="10" xfId="0" applyFont="1" applyFill="1" applyBorder="1" applyAlignment="1" applyProtection="1">
      <alignment horizontal="left" vertical="center" wrapText="1"/>
    </xf>
    <xf numFmtId="0" fontId="11" fillId="7" borderId="6" xfId="0" applyFont="1" applyFill="1" applyBorder="1" applyAlignment="1" applyProtection="1">
      <alignment horizontal="left" vertical="center" wrapText="1"/>
    </xf>
    <xf numFmtId="165" fontId="17" fillId="7" borderId="2" xfId="0" applyNumberFormat="1" applyFont="1" applyFill="1" applyBorder="1" applyAlignment="1" applyProtection="1">
      <alignment horizontal="center" vertical="center"/>
    </xf>
    <xf numFmtId="165" fontId="17" fillId="7" borderId="3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left" vertical="center" wrapText="1"/>
    </xf>
    <xf numFmtId="0" fontId="14" fillId="5" borderId="6" xfId="0" applyFont="1" applyFill="1" applyBorder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0" xfId="0" applyFont="1" applyFill="1" applyBorder="1" applyAlignment="1" applyProtection="1">
      <alignment horizontal="left" vertical="center" wrapText="1"/>
    </xf>
    <xf numFmtId="0" fontId="14" fillId="5" borderId="11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165" fontId="12" fillId="5" borderId="1" xfId="0" applyNumberFormat="1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</xf>
    <xf numFmtId="165" fontId="19" fillId="5" borderId="1" xfId="0" applyNumberFormat="1" applyFont="1" applyFill="1" applyBorder="1" applyAlignment="1" applyProtection="1">
      <alignment horizontal="center" vertical="center"/>
    </xf>
    <xf numFmtId="0" fontId="19" fillId="5" borderId="1" xfId="0" applyFont="1" applyFill="1" applyBorder="1" applyAlignment="1" applyProtection="1">
      <alignment horizontal="center" vertical="center"/>
    </xf>
    <xf numFmtId="165" fontId="17" fillId="5" borderId="3" xfId="0" applyNumberFormat="1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left" vertical="center" wrapText="1"/>
    </xf>
    <xf numFmtId="0" fontId="11" fillId="7" borderId="4" xfId="0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/>
    </xf>
    <xf numFmtId="165" fontId="17" fillId="0" borderId="2" xfId="0" applyNumberFormat="1" applyFont="1" applyFill="1" applyBorder="1" applyAlignment="1" applyProtection="1">
      <alignment horizontal="center" vertical="center"/>
    </xf>
    <xf numFmtId="165" fontId="17" fillId="0" borderId="3" xfId="0" applyNumberFormat="1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165" fontId="17" fillId="8" borderId="2" xfId="0" applyNumberFormat="1" applyFont="1" applyFill="1" applyBorder="1" applyAlignment="1" applyProtection="1">
      <alignment horizontal="center" vertical="center"/>
      <protection locked="0"/>
    </xf>
    <xf numFmtId="165" fontId="17" fillId="8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left" vertical="center" wrapText="1"/>
    </xf>
    <xf numFmtId="0" fontId="8" fillId="7" borderId="6" xfId="0" applyFont="1" applyFill="1" applyBorder="1" applyAlignment="1" applyProtection="1">
      <alignment horizontal="left" vertical="center" wrapText="1"/>
    </xf>
    <xf numFmtId="0" fontId="8" fillId="7" borderId="11" xfId="0" applyFont="1" applyFill="1" applyBorder="1" applyAlignment="1" applyProtection="1">
      <alignment horizontal="left" vertical="center" wrapText="1"/>
    </xf>
    <xf numFmtId="0" fontId="8" fillId="7" borderId="12" xfId="0" applyFont="1" applyFill="1" applyBorder="1" applyAlignment="1" applyProtection="1">
      <alignment horizontal="left" vertical="center" wrapText="1"/>
    </xf>
    <xf numFmtId="0" fontId="11" fillId="7" borderId="11" xfId="0" applyFont="1" applyFill="1" applyBorder="1" applyAlignment="1" applyProtection="1">
      <alignment horizontal="left" vertical="center" wrapText="1"/>
    </xf>
    <xf numFmtId="0" fontId="11" fillId="7" borderId="12" xfId="0" applyFont="1" applyFill="1" applyBorder="1" applyAlignment="1" applyProtection="1">
      <alignment horizontal="left" vertical="center" wrapText="1"/>
    </xf>
    <xf numFmtId="165" fontId="12" fillId="7" borderId="1" xfId="0" applyNumberFormat="1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165" fontId="17" fillId="7" borderId="1" xfId="0" applyNumberFormat="1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165" fontId="12" fillId="8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165" fontId="17" fillId="8" borderId="1" xfId="0" applyNumberFormat="1" applyFont="1" applyFill="1" applyBorder="1" applyAlignment="1" applyProtection="1">
      <alignment horizontal="center" vertical="center"/>
      <protection locked="0"/>
    </xf>
    <xf numFmtId="0" fontId="17" fillId="8" borderId="1" xfId="0" applyFont="1" applyFill="1" applyBorder="1" applyAlignment="1" applyProtection="1">
      <alignment horizontal="center" vertical="center"/>
      <protection locked="0"/>
    </xf>
    <xf numFmtId="165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65" fontId="12" fillId="7" borderId="5" xfId="0" applyNumberFormat="1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left" vertical="center" wrapText="1"/>
      <protection locked="0"/>
    </xf>
    <xf numFmtId="0" fontId="11" fillId="8" borderId="4" xfId="0" applyFont="1" applyFill="1" applyBorder="1" applyAlignment="1" applyProtection="1">
      <alignment horizontal="left" vertical="center" wrapText="1"/>
      <protection locked="0"/>
    </xf>
    <xf numFmtId="0" fontId="11" fillId="8" borderId="3" xfId="0" applyFont="1" applyFill="1" applyBorder="1" applyAlignment="1" applyProtection="1">
      <alignment horizontal="left" vertical="center" wrapText="1"/>
      <protection locked="0"/>
    </xf>
    <xf numFmtId="0" fontId="11" fillId="9" borderId="2" xfId="0" applyFont="1" applyFill="1" applyBorder="1" applyAlignment="1" applyProtection="1">
      <alignment horizontal="left" vertical="center" wrapText="1"/>
      <protection locked="0"/>
    </xf>
    <xf numFmtId="0" fontId="11" fillId="9" borderId="4" xfId="0" applyFont="1" applyFill="1" applyBorder="1" applyAlignment="1" applyProtection="1">
      <alignment horizontal="left" vertical="center" wrapText="1"/>
      <protection locked="0"/>
    </xf>
    <xf numFmtId="0" fontId="11" fillId="9" borderId="3" xfId="0" applyFont="1" applyFill="1" applyBorder="1" applyAlignment="1" applyProtection="1">
      <alignment horizontal="left" vertical="center" wrapText="1"/>
      <protection locked="0"/>
    </xf>
    <xf numFmtId="43" fontId="12" fillId="9" borderId="2" xfId="1" applyFont="1" applyFill="1" applyBorder="1" applyAlignment="1" applyProtection="1">
      <alignment horizontal="right" vertical="center" wrapText="1" indent="4"/>
      <protection locked="0"/>
    </xf>
    <xf numFmtId="43" fontId="12" fillId="9" borderId="4" xfId="1" applyFont="1" applyFill="1" applyBorder="1" applyAlignment="1" applyProtection="1">
      <alignment horizontal="right" vertical="center" wrapText="1" indent="4"/>
      <protection locked="0"/>
    </xf>
    <xf numFmtId="43" fontId="12" fillId="9" borderId="3" xfId="1" applyFont="1" applyFill="1" applyBorder="1" applyAlignment="1" applyProtection="1">
      <alignment horizontal="right" vertical="center" wrapText="1" indent="4"/>
      <protection locked="0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43" fontId="12" fillId="8" borderId="2" xfId="1" applyFont="1" applyFill="1" applyBorder="1" applyAlignment="1" applyProtection="1">
      <alignment horizontal="right" vertical="center" wrapText="1" indent="4"/>
      <protection locked="0"/>
    </xf>
    <xf numFmtId="43" fontId="12" fillId="8" borderId="4" xfId="1" applyFont="1" applyFill="1" applyBorder="1" applyAlignment="1" applyProtection="1">
      <alignment horizontal="right" vertical="center" wrapText="1" indent="4"/>
      <protection locked="0"/>
    </xf>
    <xf numFmtId="43" fontId="12" fillId="8" borderId="3" xfId="1" applyFont="1" applyFill="1" applyBorder="1" applyAlignment="1" applyProtection="1">
      <alignment horizontal="right" vertical="center" wrapText="1" indent="4"/>
      <protection locked="0"/>
    </xf>
    <xf numFmtId="165" fontId="12" fillId="8" borderId="5" xfId="0" applyNumberFormat="1" applyFont="1" applyFill="1" applyBorder="1" applyAlignment="1" applyProtection="1">
      <alignment horizontal="center" vertical="center"/>
      <protection locked="0"/>
    </xf>
    <xf numFmtId="0" fontId="12" fillId="8" borderId="5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14" fillId="8" borderId="2" xfId="0" applyFont="1" applyFill="1" applyBorder="1" applyAlignment="1" applyProtection="1">
      <alignment horizontal="center" vertical="center" wrapText="1"/>
      <protection locked="0"/>
    </xf>
    <xf numFmtId="0" fontId="14" fillId="8" borderId="4" xfId="0" applyFont="1" applyFill="1" applyBorder="1" applyAlignment="1" applyProtection="1">
      <alignment horizontal="center" vertical="center" wrapText="1"/>
      <protection locked="0"/>
    </xf>
    <xf numFmtId="0" fontId="14" fillId="8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center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10" fontId="14" fillId="8" borderId="2" xfId="0" applyNumberFormat="1" applyFont="1" applyFill="1" applyBorder="1" applyAlignment="1" applyProtection="1">
      <alignment horizontal="center" vertical="center" wrapText="1"/>
      <protection locked="0"/>
    </xf>
    <xf numFmtId="10" fontId="14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8E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zoomScale="85" zoomScaleNormal="85" workbookViewId="0">
      <selection activeCell="C73" sqref="C73"/>
    </sheetView>
  </sheetViews>
  <sheetFormatPr defaultRowHeight="16.5" x14ac:dyDescent="0.3"/>
  <cols>
    <col min="1" max="1" width="4.5703125" style="34" customWidth="1"/>
    <col min="2" max="2" width="17.7109375" style="34" customWidth="1"/>
    <col min="3" max="3" width="38.7109375" style="34" customWidth="1"/>
    <col min="4" max="4" width="16.7109375" style="34" customWidth="1"/>
    <col min="5" max="5" width="14.7109375" style="34" customWidth="1"/>
    <col min="6" max="7" width="10.7109375" style="34" customWidth="1"/>
    <col min="8" max="8" width="14.7109375" style="34" customWidth="1"/>
    <col min="9" max="16384" width="9.140625" style="34"/>
  </cols>
  <sheetData>
    <row r="1" spans="1:10" s="32" customFormat="1" ht="45" customHeight="1" x14ac:dyDescent="0.2">
      <c r="A1" s="118" t="s">
        <v>3</v>
      </c>
      <c r="B1" s="118"/>
      <c r="C1" s="118"/>
      <c r="D1" s="118"/>
      <c r="E1" s="118"/>
      <c r="F1" s="118"/>
      <c r="G1" s="118"/>
      <c r="H1" s="118"/>
    </row>
    <row r="2" spans="1:10" ht="30" customHeight="1" x14ac:dyDescent="0.3">
      <c r="A2" s="112" t="s">
        <v>2</v>
      </c>
      <c r="B2" s="113"/>
      <c r="C2" s="113"/>
      <c r="D2" s="113"/>
      <c r="E2" s="113"/>
      <c r="F2" s="113"/>
      <c r="G2" s="113"/>
      <c r="H2" s="114"/>
      <c r="I2" s="33"/>
      <c r="J2" s="33"/>
    </row>
    <row r="3" spans="1:10" ht="30" customHeight="1" x14ac:dyDescent="0.3">
      <c r="A3" s="119" t="s">
        <v>1</v>
      </c>
      <c r="B3" s="120"/>
      <c r="C3" s="115"/>
      <c r="D3" s="116"/>
      <c r="E3" s="116"/>
      <c r="F3" s="116"/>
      <c r="G3" s="116"/>
      <c r="H3" s="117"/>
      <c r="I3" s="35"/>
      <c r="J3" s="35"/>
    </row>
    <row r="4" spans="1:10" ht="30" customHeight="1" x14ac:dyDescent="0.3">
      <c r="A4" s="119" t="s">
        <v>0</v>
      </c>
      <c r="B4" s="120"/>
      <c r="C4" s="115"/>
      <c r="D4" s="116"/>
      <c r="E4" s="116"/>
      <c r="F4" s="116"/>
      <c r="G4" s="116"/>
      <c r="H4" s="117"/>
    </row>
    <row r="5" spans="1:10" s="32" customFormat="1" ht="18" customHeight="1" x14ac:dyDescent="0.2">
      <c r="A5" s="58"/>
      <c r="B5" s="58"/>
      <c r="C5" s="58"/>
      <c r="D5" s="58"/>
      <c r="E5" s="58"/>
      <c r="F5" s="58"/>
      <c r="G5" s="58"/>
      <c r="H5" s="58"/>
    </row>
    <row r="6" spans="1:10" s="32" customFormat="1" ht="45" customHeight="1" x14ac:dyDescent="0.2">
      <c r="A6" s="109" t="s">
        <v>46</v>
      </c>
      <c r="B6" s="110"/>
      <c r="C6" s="110"/>
      <c r="D6" s="110"/>
      <c r="E6" s="110"/>
      <c r="F6" s="110"/>
      <c r="G6" s="110"/>
      <c r="H6" s="111"/>
    </row>
    <row r="7" spans="1:10" s="32" customFormat="1" ht="30" customHeight="1" x14ac:dyDescent="0.2">
      <c r="A7" s="119" t="s">
        <v>14</v>
      </c>
      <c r="B7" s="121"/>
      <c r="C7" s="121"/>
      <c r="D7" s="121"/>
      <c r="E7" s="121"/>
      <c r="F7" s="121"/>
      <c r="G7" s="122"/>
      <c r="H7" s="123"/>
    </row>
    <row r="8" spans="1:10" s="32" customFormat="1" ht="18" customHeight="1" x14ac:dyDescent="0.2">
      <c r="A8" s="58"/>
      <c r="B8" s="58"/>
      <c r="C8" s="58"/>
      <c r="D8" s="58"/>
      <c r="E8" s="58"/>
      <c r="F8" s="58"/>
      <c r="G8" s="58"/>
      <c r="H8" s="58"/>
    </row>
    <row r="9" spans="1:10" s="32" customFormat="1" ht="26.1" customHeight="1" x14ac:dyDescent="0.2">
      <c r="A9" s="82" t="s">
        <v>47</v>
      </c>
      <c r="B9" s="82"/>
      <c r="C9" s="82"/>
      <c r="D9" s="82"/>
      <c r="E9" s="82"/>
      <c r="F9" s="82"/>
      <c r="G9" s="82"/>
      <c r="H9" s="82"/>
    </row>
    <row r="10" spans="1:10" ht="27" customHeight="1" x14ac:dyDescent="0.3">
      <c r="A10" s="37" t="s">
        <v>15</v>
      </c>
      <c r="B10" s="38"/>
      <c r="C10" s="38"/>
      <c r="D10" s="13" t="s">
        <v>25</v>
      </c>
      <c r="E10" s="107"/>
      <c r="F10" s="108"/>
      <c r="G10" s="108"/>
      <c r="H10" s="108"/>
    </row>
    <row r="11" spans="1:10" ht="27" customHeight="1" x14ac:dyDescent="0.3">
      <c r="A11" s="76"/>
      <c r="B11" s="77"/>
      <c r="C11" s="77"/>
      <c r="D11" s="14" t="s">
        <v>54</v>
      </c>
      <c r="E11" s="85"/>
      <c r="F11" s="86"/>
      <c r="G11" s="86"/>
      <c r="H11" s="86"/>
    </row>
    <row r="12" spans="1:10" ht="27" customHeight="1" x14ac:dyDescent="0.3">
      <c r="A12" s="37" t="s">
        <v>16</v>
      </c>
      <c r="B12" s="38"/>
      <c r="C12" s="38"/>
      <c r="D12" s="13" t="s">
        <v>25</v>
      </c>
      <c r="E12" s="83"/>
      <c r="F12" s="84"/>
      <c r="G12" s="84"/>
      <c r="H12" s="84"/>
    </row>
    <row r="13" spans="1:10" ht="27" customHeight="1" x14ac:dyDescent="0.3">
      <c r="A13" s="76"/>
      <c r="B13" s="77"/>
      <c r="C13" s="77"/>
      <c r="D13" s="14" t="s">
        <v>54</v>
      </c>
      <c r="E13" s="85"/>
      <c r="F13" s="86"/>
      <c r="G13" s="86"/>
      <c r="H13" s="86"/>
    </row>
    <row r="14" spans="1:10" ht="27" customHeight="1" x14ac:dyDescent="0.3">
      <c r="A14" s="37" t="s">
        <v>17</v>
      </c>
      <c r="B14" s="38"/>
      <c r="C14" s="38"/>
      <c r="D14" s="13" t="s">
        <v>25</v>
      </c>
      <c r="E14" s="83"/>
      <c r="F14" s="84"/>
      <c r="G14" s="84"/>
      <c r="H14" s="84"/>
    </row>
    <row r="15" spans="1:10" ht="27" customHeight="1" x14ac:dyDescent="0.3">
      <c r="A15" s="76"/>
      <c r="B15" s="77"/>
      <c r="C15" s="77"/>
      <c r="D15" s="14" t="s">
        <v>54</v>
      </c>
      <c r="E15" s="85"/>
      <c r="F15" s="86"/>
      <c r="G15" s="86"/>
      <c r="H15" s="86"/>
    </row>
    <row r="16" spans="1:10" ht="27" customHeight="1" x14ac:dyDescent="0.3">
      <c r="A16" s="37" t="s">
        <v>18</v>
      </c>
      <c r="B16" s="38"/>
      <c r="C16" s="38"/>
      <c r="D16" s="13" t="s">
        <v>25</v>
      </c>
      <c r="E16" s="83"/>
      <c r="F16" s="84"/>
      <c r="G16" s="84"/>
      <c r="H16" s="84"/>
    </row>
    <row r="17" spans="1:8" ht="27" customHeight="1" x14ac:dyDescent="0.3">
      <c r="A17" s="76"/>
      <c r="B17" s="77"/>
      <c r="C17" s="77"/>
      <c r="D17" s="14" t="s">
        <v>54</v>
      </c>
      <c r="E17" s="85"/>
      <c r="F17" s="86"/>
      <c r="G17" s="86"/>
      <c r="H17" s="86"/>
    </row>
    <row r="18" spans="1:8" s="32" customFormat="1" ht="18" customHeight="1" x14ac:dyDescent="0.2">
      <c r="A18" s="58"/>
      <c r="B18" s="58"/>
      <c r="C18" s="58"/>
      <c r="D18" s="58"/>
      <c r="E18" s="58"/>
      <c r="F18" s="58"/>
      <c r="G18" s="58"/>
      <c r="H18" s="58"/>
    </row>
    <row r="19" spans="1:8" s="32" customFormat="1" ht="26.1" customHeight="1" x14ac:dyDescent="0.2">
      <c r="A19" s="82" t="s">
        <v>48</v>
      </c>
      <c r="B19" s="82"/>
      <c r="C19" s="82"/>
      <c r="D19" s="82"/>
      <c r="E19" s="82"/>
      <c r="F19" s="82"/>
      <c r="G19" s="82"/>
      <c r="H19" s="82"/>
    </row>
    <row r="20" spans="1:8" ht="27" customHeight="1" x14ac:dyDescent="0.3">
      <c r="A20" s="37" t="s">
        <v>19</v>
      </c>
      <c r="B20" s="38"/>
      <c r="C20" s="38"/>
      <c r="D20" s="13" t="s">
        <v>25</v>
      </c>
      <c r="E20" s="89">
        <f>E10</f>
        <v>0</v>
      </c>
      <c r="F20" s="90"/>
      <c r="G20" s="90"/>
      <c r="H20" s="90"/>
    </row>
    <row r="21" spans="1:8" ht="27" customHeight="1" x14ac:dyDescent="0.3">
      <c r="A21" s="76"/>
      <c r="B21" s="77"/>
      <c r="C21" s="77"/>
      <c r="D21" s="14" t="s">
        <v>54</v>
      </c>
      <c r="E21" s="80">
        <f>E11</f>
        <v>0</v>
      </c>
      <c r="F21" s="81"/>
      <c r="G21" s="81"/>
      <c r="H21" s="81"/>
    </row>
    <row r="22" spans="1:8" ht="27" customHeight="1" x14ac:dyDescent="0.3">
      <c r="A22" s="37" t="s">
        <v>22</v>
      </c>
      <c r="B22" s="38"/>
      <c r="C22" s="38"/>
      <c r="D22" s="13" t="s">
        <v>25</v>
      </c>
      <c r="E22" s="78">
        <f>IF(ISBLANK(E12),0,ROUND(MIN(E10/1.5,E12),2))</f>
        <v>0</v>
      </c>
      <c r="F22" s="79"/>
      <c r="G22" s="79"/>
      <c r="H22" s="79"/>
    </row>
    <row r="23" spans="1:8" ht="27" customHeight="1" x14ac:dyDescent="0.3">
      <c r="A23" s="76"/>
      <c r="B23" s="77"/>
      <c r="C23" s="77"/>
      <c r="D23" s="14" t="s">
        <v>54</v>
      </c>
      <c r="E23" s="80">
        <f>IF(OR(ISBLANK(E13),E13=0),0,ROUND(E13/(E12/E22),2))</f>
        <v>0</v>
      </c>
      <c r="F23" s="81"/>
      <c r="G23" s="81"/>
      <c r="H23" s="81"/>
    </row>
    <row r="24" spans="1:8" ht="27" customHeight="1" x14ac:dyDescent="0.3">
      <c r="A24" s="37" t="s">
        <v>23</v>
      </c>
      <c r="B24" s="38"/>
      <c r="C24" s="38"/>
      <c r="D24" s="13" t="s">
        <v>25</v>
      </c>
      <c r="E24" s="78">
        <f>IF(ISBLANK(E14),0,ROUND(MIN((E20+E22)*0.12,E14),2))</f>
        <v>0</v>
      </c>
      <c r="F24" s="79"/>
      <c r="G24" s="79"/>
      <c r="H24" s="79"/>
    </row>
    <row r="25" spans="1:8" ht="27" customHeight="1" x14ac:dyDescent="0.3">
      <c r="A25" s="76"/>
      <c r="B25" s="77"/>
      <c r="C25" s="77"/>
      <c r="D25" s="14" t="s">
        <v>54</v>
      </c>
      <c r="E25" s="80">
        <f>IF(OR(ISBLANK(E15),E15=0),0,ROUND(E15/(E14/E24),2))</f>
        <v>0</v>
      </c>
      <c r="F25" s="81"/>
      <c r="G25" s="81"/>
      <c r="H25" s="81"/>
    </row>
    <row r="26" spans="1:8" ht="27" customHeight="1" x14ac:dyDescent="0.3">
      <c r="A26" s="37" t="s">
        <v>24</v>
      </c>
      <c r="B26" s="38"/>
      <c r="C26" s="38"/>
      <c r="D26" s="13" t="s">
        <v>25</v>
      </c>
      <c r="E26" s="78">
        <f>IF(ISBLANK(E16),0,ROUND(MIN((E20+E22)*0.025,E16),2))</f>
        <v>0</v>
      </c>
      <c r="F26" s="79"/>
      <c r="G26" s="79"/>
      <c r="H26" s="79"/>
    </row>
    <row r="27" spans="1:8" ht="27" customHeight="1" x14ac:dyDescent="0.3">
      <c r="A27" s="76"/>
      <c r="B27" s="77"/>
      <c r="C27" s="77"/>
      <c r="D27" s="14" t="s">
        <v>54</v>
      </c>
      <c r="E27" s="80">
        <f>IF(OR(ISBLANK(E17),E17=0),0,ROUND(E17/(E16/E26),2))</f>
        <v>0</v>
      </c>
      <c r="F27" s="81"/>
      <c r="G27" s="81"/>
      <c r="H27" s="81"/>
    </row>
    <row r="28" spans="1:8" ht="27" customHeight="1" x14ac:dyDescent="0.3">
      <c r="A28" s="37" t="s">
        <v>34</v>
      </c>
      <c r="B28" s="38"/>
      <c r="C28" s="38"/>
      <c r="D28" s="13" t="s">
        <v>25</v>
      </c>
      <c r="E28" s="41">
        <f>E20+E22+E24+E26</f>
        <v>0</v>
      </c>
      <c r="F28" s="42"/>
      <c r="G28" s="42"/>
      <c r="H28" s="42"/>
    </row>
    <row r="29" spans="1:8" ht="27" customHeight="1" x14ac:dyDescent="0.3">
      <c r="A29" s="76"/>
      <c r="B29" s="77"/>
      <c r="C29" s="77"/>
      <c r="D29" s="14" t="s">
        <v>54</v>
      </c>
      <c r="E29" s="87">
        <f>E21+E23+E25+E27</f>
        <v>0</v>
      </c>
      <c r="F29" s="88"/>
      <c r="G29" s="88"/>
      <c r="H29" s="88"/>
    </row>
    <row r="30" spans="1:8" s="32" customFormat="1" ht="18" customHeight="1" x14ac:dyDescent="0.2">
      <c r="A30" s="58"/>
      <c r="B30" s="58"/>
      <c r="C30" s="58"/>
      <c r="D30" s="58"/>
      <c r="E30" s="58"/>
      <c r="F30" s="58"/>
      <c r="G30" s="58"/>
      <c r="H30" s="58"/>
    </row>
    <row r="31" spans="1:8" s="32" customFormat="1" ht="26.1" customHeight="1" x14ac:dyDescent="0.2">
      <c r="A31" s="82" t="s">
        <v>49</v>
      </c>
      <c r="B31" s="82"/>
      <c r="C31" s="82"/>
      <c r="D31" s="82"/>
      <c r="E31" s="82"/>
      <c r="F31" s="82"/>
      <c r="G31" s="82"/>
      <c r="H31" s="82"/>
    </row>
    <row r="32" spans="1:8" s="32" customFormat="1" ht="50.1" customHeight="1" x14ac:dyDescent="0.2">
      <c r="A32" s="101" t="s">
        <v>20</v>
      </c>
      <c r="B32" s="102"/>
      <c r="C32" s="102"/>
      <c r="D32" s="103"/>
      <c r="E32" s="92"/>
      <c r="F32" s="93"/>
      <c r="G32" s="93"/>
      <c r="H32" s="94"/>
    </row>
    <row r="33" spans="1:8" s="32" customFormat="1" ht="30" customHeight="1" x14ac:dyDescent="0.2">
      <c r="A33" s="101" t="s">
        <v>21</v>
      </c>
      <c r="B33" s="102"/>
      <c r="C33" s="102"/>
      <c r="D33" s="103"/>
      <c r="E33" s="104"/>
      <c r="F33" s="105"/>
      <c r="G33" s="105"/>
      <c r="H33" s="106"/>
    </row>
    <row r="34" spans="1:8" s="32" customFormat="1" ht="50.1" customHeight="1" x14ac:dyDescent="0.2">
      <c r="A34" s="101" t="s">
        <v>26</v>
      </c>
      <c r="B34" s="102"/>
      <c r="C34" s="102"/>
      <c r="D34" s="103"/>
      <c r="E34" s="95"/>
      <c r="F34" s="96"/>
      <c r="G34" s="96"/>
      <c r="H34" s="97"/>
    </row>
    <row r="35" spans="1:8" s="32" customFormat="1" ht="30" customHeight="1" x14ac:dyDescent="0.2">
      <c r="A35" s="101" t="s">
        <v>32</v>
      </c>
      <c r="B35" s="102"/>
      <c r="C35" s="102"/>
      <c r="D35" s="103"/>
      <c r="E35" s="98"/>
      <c r="F35" s="99"/>
      <c r="G35" s="99"/>
      <c r="H35" s="100"/>
    </row>
    <row r="36" spans="1:8" s="32" customFormat="1" ht="15" customHeight="1" x14ac:dyDescent="0.2">
      <c r="A36" s="58"/>
      <c r="B36" s="58"/>
      <c r="C36" s="58"/>
      <c r="D36" s="58"/>
      <c r="E36" s="58"/>
      <c r="F36" s="58"/>
      <c r="G36" s="58"/>
      <c r="H36" s="58"/>
    </row>
    <row r="37" spans="1:8" s="32" customFormat="1" ht="26.1" customHeight="1" x14ac:dyDescent="0.2">
      <c r="A37" s="91" t="s">
        <v>50</v>
      </c>
      <c r="B37" s="91"/>
      <c r="C37" s="91"/>
      <c r="D37" s="91"/>
      <c r="E37" s="91"/>
      <c r="F37" s="91"/>
      <c r="G37" s="91"/>
      <c r="H37" s="91"/>
    </row>
    <row r="38" spans="1:8" ht="38.1" customHeight="1" x14ac:dyDescent="0.3">
      <c r="A38" s="37" t="s">
        <v>33</v>
      </c>
      <c r="B38" s="38"/>
      <c r="C38" s="38"/>
      <c r="D38" s="13" t="s">
        <v>25</v>
      </c>
      <c r="E38" s="41">
        <f>E28*(1-G7)</f>
        <v>0</v>
      </c>
      <c r="F38" s="42"/>
      <c r="G38" s="42"/>
      <c r="H38" s="42"/>
    </row>
    <row r="39" spans="1:8" ht="38.1" customHeight="1" x14ac:dyDescent="0.3">
      <c r="A39" s="55" t="s">
        <v>27</v>
      </c>
      <c r="B39" s="56"/>
      <c r="C39" s="56"/>
      <c r="D39" s="13" t="s">
        <v>25</v>
      </c>
      <c r="E39" s="41">
        <f>IF(ISBLANK(E33),0,(E33*VLOOKUP(E32,Zdroj!I2:J7,2,FALSE))+(IF(ISBLANK(E34),0,E35*VLOOKUP(E34,Zdroj!I2:J7,2,FALSE))))</f>
        <v>0</v>
      </c>
      <c r="F39" s="42"/>
      <c r="G39" s="42"/>
      <c r="H39" s="42"/>
    </row>
    <row r="40" spans="1:8" ht="38.1" customHeight="1" x14ac:dyDescent="0.3">
      <c r="A40" s="37" t="s">
        <v>28</v>
      </c>
      <c r="B40" s="38"/>
      <c r="C40" s="38"/>
      <c r="D40" s="13" t="s">
        <v>25</v>
      </c>
      <c r="E40" s="41">
        <v>10000000</v>
      </c>
      <c r="F40" s="42"/>
      <c r="G40" s="42"/>
      <c r="H40" s="42"/>
    </row>
    <row r="41" spans="1:8" ht="27.95" customHeight="1" x14ac:dyDescent="0.3">
      <c r="A41" s="43" t="s">
        <v>30</v>
      </c>
      <c r="B41" s="44"/>
      <c r="C41" s="44"/>
      <c r="D41" s="29" t="s">
        <v>25</v>
      </c>
      <c r="E41" s="49">
        <f>IF(OR(ISBLANK(G7),ISBLANK(E39)),0,MIN(E38,E39,E40))</f>
        <v>0</v>
      </c>
      <c r="F41" s="50"/>
      <c r="G41" s="50"/>
      <c r="H41" s="50"/>
    </row>
    <row r="42" spans="1:8" ht="27.95" customHeight="1" x14ac:dyDescent="0.3">
      <c r="A42" s="45"/>
      <c r="B42" s="46"/>
      <c r="C42" s="46"/>
      <c r="D42" s="30" t="s">
        <v>54</v>
      </c>
      <c r="E42" s="53">
        <f>G50</f>
        <v>0</v>
      </c>
      <c r="F42" s="54"/>
      <c r="G42" s="54"/>
      <c r="H42" s="54"/>
    </row>
    <row r="43" spans="1:8" ht="30" customHeight="1" x14ac:dyDescent="0.3">
      <c r="A43" s="47"/>
      <c r="B43" s="48"/>
      <c r="C43" s="48"/>
      <c r="D43" s="31" t="s">
        <v>29</v>
      </c>
      <c r="E43" s="51">
        <f>E41+E42</f>
        <v>0</v>
      </c>
      <c r="F43" s="52"/>
      <c r="G43" s="52"/>
      <c r="H43" s="52"/>
    </row>
    <row r="44" spans="1:8" s="32" customFormat="1" ht="15" customHeight="1" x14ac:dyDescent="0.2">
      <c r="A44" s="58"/>
      <c r="B44" s="58"/>
      <c r="C44" s="58"/>
      <c r="D44" s="58"/>
      <c r="E44" s="58"/>
      <c r="F44" s="58"/>
      <c r="G44" s="58"/>
      <c r="H44" s="58"/>
    </row>
    <row r="45" spans="1:8" s="32" customFormat="1" ht="26.1" customHeight="1" x14ac:dyDescent="0.2">
      <c r="A45" s="57" t="s">
        <v>51</v>
      </c>
      <c r="B45" s="57"/>
      <c r="C45" s="57"/>
      <c r="D45" s="57"/>
      <c r="E45" s="57"/>
      <c r="F45" s="57"/>
      <c r="G45" s="57"/>
      <c r="H45" s="57"/>
    </row>
    <row r="46" spans="1:8" ht="24.95" customHeight="1" x14ac:dyDescent="0.3">
      <c r="A46" s="37" t="s">
        <v>35</v>
      </c>
      <c r="B46" s="38"/>
      <c r="C46" s="38"/>
      <c r="D46" s="27" t="s">
        <v>40</v>
      </c>
      <c r="E46" s="39">
        <f>IF(Zdroj!$B$3="A",$E20*(1-$G$7),IF(Zdroj!$B$3="B",$E20/($E$28/$E$39),IF(Zdroj!$B$3="C",$E20/($E$28/$E$40),0)))</f>
        <v>0</v>
      </c>
      <c r="F46" s="40"/>
      <c r="G46" s="39">
        <f>IF(Zdroj!$B$3="A",$E21*(1-$G$7),IF(Zdroj!$B$3="B",$E21/($E$28/$E$39),IF(Zdroj!$B$3="C",$E21/($E$28/$E$40),0)))</f>
        <v>0</v>
      </c>
      <c r="H46" s="40"/>
    </row>
    <row r="47" spans="1:8" ht="24.95" customHeight="1" x14ac:dyDescent="0.3">
      <c r="A47" s="37" t="s">
        <v>36</v>
      </c>
      <c r="B47" s="38"/>
      <c r="C47" s="38"/>
      <c r="D47" s="27" t="s">
        <v>40</v>
      </c>
      <c r="E47" s="39">
        <f>IF(Zdroj!$B$3="A",$E22*(1-$G$7),IF(Zdroj!$B$3="B",$E22/($E$28/$E$39),IF(Zdroj!$B$3="C",$E22/($E$28/$E$40),0)))</f>
        <v>0</v>
      </c>
      <c r="F47" s="40"/>
      <c r="G47" s="39">
        <f>IF(Zdroj!$B$3="A",$E23*(1-$G$7),IF(Zdroj!$B$3="B",$E23/($E$28/$E$39),IF(Zdroj!$B$3="C",$E23/($E$28/$E$40),0)))</f>
        <v>0</v>
      </c>
      <c r="H47" s="40"/>
    </row>
    <row r="48" spans="1:8" ht="24.95" customHeight="1" x14ac:dyDescent="0.3">
      <c r="A48" s="37" t="s">
        <v>37</v>
      </c>
      <c r="B48" s="38"/>
      <c r="C48" s="38"/>
      <c r="D48" s="27" t="s">
        <v>40</v>
      </c>
      <c r="E48" s="39">
        <f>IF(Zdroj!$B$3="A",$E24*(1-$G$7),IF(Zdroj!$B$3="B",$E24/($E$28/$E$39),IF(Zdroj!$B$3="C",$E24/($E$28/$E$40),0)))</f>
        <v>0</v>
      </c>
      <c r="F48" s="40"/>
      <c r="G48" s="39">
        <f>IF(Zdroj!$B$3="A",$E25*(1-$G$7),IF(Zdroj!$B$3="B",$E25/($E$28/$E$39),IF(Zdroj!$B$3="C",$E25/($E$28/$E$40),0)))</f>
        <v>0</v>
      </c>
      <c r="H48" s="40"/>
    </row>
    <row r="49" spans="1:8" ht="24.95" customHeight="1" x14ac:dyDescent="0.3">
      <c r="A49" s="37" t="s">
        <v>38</v>
      </c>
      <c r="B49" s="38"/>
      <c r="C49" s="38"/>
      <c r="D49" s="27" t="s">
        <v>40</v>
      </c>
      <c r="E49" s="39">
        <f>IF(Zdroj!$B$3="A",$E26*(1-$G$7),IF(Zdroj!$B$3="B",$E26/($E$28/$E$39),IF(Zdroj!$B$3="C",$E26/($E$28/$E$40),0)))</f>
        <v>0</v>
      </c>
      <c r="F49" s="40"/>
      <c r="G49" s="39">
        <f>IF(Zdroj!$B$3="A",$E27*(1-$G$7),IF(Zdroj!$B$3="B",$E27/($E$28/$E$39),IF(Zdroj!$B$3="C",$E27/($E$28/$E$40),0)))</f>
        <v>0</v>
      </c>
      <c r="H49" s="40"/>
    </row>
    <row r="50" spans="1:8" ht="24.95" customHeight="1" x14ac:dyDescent="0.3">
      <c r="A50" s="37" t="s">
        <v>39</v>
      </c>
      <c r="B50" s="38"/>
      <c r="C50" s="38"/>
      <c r="D50" s="27" t="s">
        <v>40</v>
      </c>
      <c r="E50" s="39">
        <f>E46+E47+E48+E49</f>
        <v>0</v>
      </c>
      <c r="F50" s="40"/>
      <c r="G50" s="39">
        <f>G46+G47+G48+G49</f>
        <v>0</v>
      </c>
      <c r="H50" s="40"/>
    </row>
    <row r="51" spans="1:8" s="32" customFormat="1" ht="15" customHeight="1" x14ac:dyDescent="0.2">
      <c r="A51" s="58"/>
      <c r="B51" s="58"/>
      <c r="C51" s="58"/>
      <c r="D51" s="58"/>
      <c r="E51" s="58"/>
      <c r="F51" s="58"/>
      <c r="G51" s="58"/>
      <c r="H51" s="58"/>
    </row>
    <row r="52" spans="1:8" s="32" customFormat="1" ht="26.1" customHeight="1" x14ac:dyDescent="0.2">
      <c r="A52" s="57" t="s">
        <v>52</v>
      </c>
      <c r="B52" s="57"/>
      <c r="C52" s="57"/>
      <c r="D52" s="57"/>
      <c r="E52" s="57"/>
      <c r="F52" s="57"/>
      <c r="G52" s="57"/>
      <c r="H52" s="57"/>
    </row>
    <row r="53" spans="1:8" ht="35.1" customHeight="1" x14ac:dyDescent="0.3">
      <c r="A53" s="37" t="s">
        <v>45</v>
      </c>
      <c r="B53" s="38"/>
      <c r="C53" s="38"/>
      <c r="D53" s="27" t="s">
        <v>55</v>
      </c>
      <c r="E53" s="67"/>
      <c r="F53" s="68"/>
      <c r="G53" s="67"/>
      <c r="H53" s="68"/>
    </row>
    <row r="54" spans="1:8" ht="35.1" customHeight="1" x14ac:dyDescent="0.3">
      <c r="A54" s="37" t="s">
        <v>41</v>
      </c>
      <c r="B54" s="38"/>
      <c r="C54" s="38"/>
      <c r="D54" s="27" t="s">
        <v>40</v>
      </c>
      <c r="E54" s="64">
        <f>E10-E46</f>
        <v>0</v>
      </c>
      <c r="F54" s="65"/>
      <c r="G54" s="64">
        <f>E11-G46</f>
        <v>0</v>
      </c>
      <c r="H54" s="66"/>
    </row>
    <row r="55" spans="1:8" ht="35.1" customHeight="1" x14ac:dyDescent="0.3">
      <c r="A55" s="37" t="s">
        <v>42</v>
      </c>
      <c r="B55" s="38"/>
      <c r="C55" s="38"/>
      <c r="D55" s="27" t="s">
        <v>40</v>
      </c>
      <c r="E55" s="64">
        <f>E12-E47</f>
        <v>0</v>
      </c>
      <c r="F55" s="65"/>
      <c r="G55" s="64">
        <f>E13-G47</f>
        <v>0</v>
      </c>
      <c r="H55" s="66"/>
    </row>
    <row r="56" spans="1:8" ht="35.1" customHeight="1" x14ac:dyDescent="0.3">
      <c r="A56" s="37" t="s">
        <v>43</v>
      </c>
      <c r="B56" s="38"/>
      <c r="C56" s="38"/>
      <c r="D56" s="27" t="s">
        <v>40</v>
      </c>
      <c r="E56" s="64">
        <f>E14-E48</f>
        <v>0</v>
      </c>
      <c r="F56" s="65"/>
      <c r="G56" s="64">
        <f>E15-G48</f>
        <v>0</v>
      </c>
      <c r="H56" s="66"/>
    </row>
    <row r="57" spans="1:8" ht="35.1" customHeight="1" x14ac:dyDescent="0.3">
      <c r="A57" s="37" t="s">
        <v>44</v>
      </c>
      <c r="B57" s="38"/>
      <c r="C57" s="38"/>
      <c r="D57" s="27" t="s">
        <v>40</v>
      </c>
      <c r="E57" s="64">
        <f>E16-E49</f>
        <v>0</v>
      </c>
      <c r="F57" s="65"/>
      <c r="G57" s="64">
        <f>E17-G49</f>
        <v>0</v>
      </c>
      <c r="H57" s="66"/>
    </row>
    <row r="58" spans="1:8" ht="24.95" customHeight="1" x14ac:dyDescent="0.3">
      <c r="A58" s="72" t="s">
        <v>31</v>
      </c>
      <c r="B58" s="73"/>
      <c r="C58" s="73"/>
      <c r="D58" s="27" t="s">
        <v>40</v>
      </c>
      <c r="E58" s="64">
        <f>E53+E54+E55+E56+E57</f>
        <v>0</v>
      </c>
      <c r="F58" s="65"/>
      <c r="G58" s="64">
        <f>G53+G54+G55+G56+G57</f>
        <v>0</v>
      </c>
      <c r="H58" s="65"/>
    </row>
    <row r="59" spans="1:8" ht="24.75" customHeight="1" x14ac:dyDescent="0.3">
      <c r="A59" s="74"/>
      <c r="B59" s="75"/>
      <c r="C59" s="75"/>
      <c r="D59" s="28" t="s">
        <v>29</v>
      </c>
      <c r="E59" s="41">
        <f>E58+G58</f>
        <v>0</v>
      </c>
      <c r="F59" s="42"/>
      <c r="G59" s="42"/>
      <c r="H59" s="42"/>
    </row>
    <row r="60" spans="1:8" s="32" customFormat="1" ht="15" customHeight="1" x14ac:dyDescent="0.2">
      <c r="A60" s="58"/>
      <c r="B60" s="58"/>
      <c r="C60" s="58"/>
      <c r="D60" s="58"/>
      <c r="E60" s="58"/>
      <c r="F60" s="58"/>
      <c r="G60" s="58"/>
      <c r="H60" s="58"/>
    </row>
    <row r="61" spans="1:8" x14ac:dyDescent="0.3">
      <c r="A61" s="63" t="s">
        <v>12</v>
      </c>
      <c r="B61" s="63"/>
      <c r="C61" s="63"/>
      <c r="D61" s="63"/>
      <c r="E61" s="63"/>
      <c r="F61" s="63"/>
      <c r="G61" s="63"/>
      <c r="H61" s="63"/>
    </row>
    <row r="62" spans="1:8" s="36" customFormat="1" ht="50.1" customHeight="1" x14ac:dyDescent="0.3">
      <c r="A62" s="59" t="s">
        <v>53</v>
      </c>
      <c r="B62" s="59"/>
      <c r="C62" s="59"/>
      <c r="D62" s="59"/>
      <c r="E62" s="59"/>
      <c r="F62" s="59"/>
      <c r="G62" s="59"/>
      <c r="H62" s="59"/>
    </row>
    <row r="63" spans="1:8" s="32" customFormat="1" ht="15" customHeight="1" x14ac:dyDescent="0.2">
      <c r="A63" s="60"/>
      <c r="B63" s="60"/>
      <c r="C63" s="60"/>
      <c r="D63" s="60"/>
      <c r="E63" s="60"/>
      <c r="F63" s="60"/>
      <c r="G63" s="60"/>
      <c r="H63" s="60"/>
    </row>
    <row r="64" spans="1:8" s="32" customFormat="1" ht="39.950000000000003" customHeight="1" x14ac:dyDescent="0.2">
      <c r="A64" s="61" t="s">
        <v>9</v>
      </c>
      <c r="B64" s="61"/>
      <c r="C64" s="61"/>
      <c r="D64" s="62"/>
      <c r="E64" s="62"/>
      <c r="F64" s="62"/>
      <c r="G64" s="62"/>
      <c r="H64" s="62"/>
    </row>
    <row r="65" spans="1:8" s="32" customFormat="1" ht="39.950000000000003" customHeight="1" x14ac:dyDescent="0.2">
      <c r="A65" s="69" t="s">
        <v>10</v>
      </c>
      <c r="B65" s="69"/>
      <c r="C65" s="69"/>
      <c r="D65" s="70"/>
      <c r="E65" s="70"/>
      <c r="F65" s="70"/>
      <c r="G65" s="70"/>
      <c r="H65" s="70"/>
    </row>
    <row r="66" spans="1:8" s="32" customFormat="1" ht="50.1" customHeight="1" x14ac:dyDescent="0.2">
      <c r="A66" s="61" t="s">
        <v>11</v>
      </c>
      <c r="B66" s="61"/>
      <c r="C66" s="61"/>
      <c r="D66" s="71"/>
      <c r="E66" s="71"/>
      <c r="F66" s="71"/>
      <c r="G66" s="71"/>
      <c r="H66" s="71"/>
    </row>
  </sheetData>
  <sheetProtection algorithmName="SHA-512" hashValue="gFGIpdhdboBJjVhO2i0RK1BMyjqORxmUJXdwHdVSsYI8oDjKglN5PLhnHfU7WhAGqS/KjyxaDAz16J2PZ8yP6w==" saltValue="cbxgOB2YMGhjOmTZw3SPvg==" spinCount="100000" sheet="1" formatRows="0"/>
  <mergeCells count="111">
    <mergeCell ref="A5:H5"/>
    <mergeCell ref="A6:H6"/>
    <mergeCell ref="A2:H2"/>
    <mergeCell ref="C3:H3"/>
    <mergeCell ref="C4:H4"/>
    <mergeCell ref="A1:H1"/>
    <mergeCell ref="A3:B3"/>
    <mergeCell ref="A4:B4"/>
    <mergeCell ref="A8:H8"/>
    <mergeCell ref="A7:F7"/>
    <mergeCell ref="G7:H7"/>
    <mergeCell ref="A9:H9"/>
    <mergeCell ref="A10:C11"/>
    <mergeCell ref="E10:H10"/>
    <mergeCell ref="E11:H11"/>
    <mergeCell ref="A12:C13"/>
    <mergeCell ref="E12:H12"/>
    <mergeCell ref="E13:H13"/>
    <mergeCell ref="A14:C15"/>
    <mergeCell ref="E14:H14"/>
    <mergeCell ref="E15:H15"/>
    <mergeCell ref="A37:H37"/>
    <mergeCell ref="E38:H38"/>
    <mergeCell ref="A38:C38"/>
    <mergeCell ref="E32:H32"/>
    <mergeCell ref="E34:H34"/>
    <mergeCell ref="E35:H35"/>
    <mergeCell ref="A32:D32"/>
    <mergeCell ref="A34:D34"/>
    <mergeCell ref="A35:D35"/>
    <mergeCell ref="E33:H33"/>
    <mergeCell ref="A33:D33"/>
    <mergeCell ref="A36:H36"/>
    <mergeCell ref="A24:C25"/>
    <mergeCell ref="E24:H24"/>
    <mergeCell ref="E25:H25"/>
    <mergeCell ref="A26:C27"/>
    <mergeCell ref="E26:H26"/>
    <mergeCell ref="E27:H27"/>
    <mergeCell ref="A31:H31"/>
    <mergeCell ref="A16:C17"/>
    <mergeCell ref="E16:H16"/>
    <mergeCell ref="E17:H17"/>
    <mergeCell ref="A28:C29"/>
    <mergeCell ref="E28:H28"/>
    <mergeCell ref="E29:H29"/>
    <mergeCell ref="A30:H30"/>
    <mergeCell ref="A19:H19"/>
    <mergeCell ref="A20:C21"/>
    <mergeCell ref="E20:H20"/>
    <mergeCell ref="E21:H21"/>
    <mergeCell ref="A22:C23"/>
    <mergeCell ref="E22:H22"/>
    <mergeCell ref="E23:H23"/>
    <mergeCell ref="A18:H18"/>
    <mergeCell ref="A66:C66"/>
    <mergeCell ref="D66:H66"/>
    <mergeCell ref="A56:C56"/>
    <mergeCell ref="A57:C57"/>
    <mergeCell ref="A58:C59"/>
    <mergeCell ref="E59:H59"/>
    <mergeCell ref="E56:F56"/>
    <mergeCell ref="E57:F57"/>
    <mergeCell ref="E58:F58"/>
    <mergeCell ref="G56:H56"/>
    <mergeCell ref="G57:H57"/>
    <mergeCell ref="G58:H58"/>
    <mergeCell ref="A51:H51"/>
    <mergeCell ref="A60:H60"/>
    <mergeCell ref="A48:C48"/>
    <mergeCell ref="A49:C49"/>
    <mergeCell ref="A50:C50"/>
    <mergeCell ref="E53:F53"/>
    <mergeCell ref="E54:F54"/>
    <mergeCell ref="G53:H53"/>
    <mergeCell ref="A65:C65"/>
    <mergeCell ref="D65:H65"/>
    <mergeCell ref="A62:H62"/>
    <mergeCell ref="A63:H63"/>
    <mergeCell ref="A64:C64"/>
    <mergeCell ref="D64:H64"/>
    <mergeCell ref="A61:H61"/>
    <mergeCell ref="A54:C54"/>
    <mergeCell ref="A55:C55"/>
    <mergeCell ref="E55:F55"/>
    <mergeCell ref="G54:H54"/>
    <mergeCell ref="G55:H55"/>
    <mergeCell ref="A53:C53"/>
    <mergeCell ref="E46:F46"/>
    <mergeCell ref="E47:F47"/>
    <mergeCell ref="E48:F48"/>
    <mergeCell ref="E49:F49"/>
    <mergeCell ref="E50:F50"/>
    <mergeCell ref="G46:H46"/>
    <mergeCell ref="G47:H47"/>
    <mergeCell ref="E39:H39"/>
    <mergeCell ref="E40:H40"/>
    <mergeCell ref="A41:C43"/>
    <mergeCell ref="E41:H41"/>
    <mergeCell ref="E43:H43"/>
    <mergeCell ref="E42:H42"/>
    <mergeCell ref="A39:C39"/>
    <mergeCell ref="A40:C40"/>
    <mergeCell ref="A45:H45"/>
    <mergeCell ref="A44:H44"/>
    <mergeCell ref="G48:H48"/>
    <mergeCell ref="G49:H49"/>
    <mergeCell ref="G50:H50"/>
    <mergeCell ref="A46:C46"/>
    <mergeCell ref="A47:C47"/>
    <mergeCell ref="A52:H52"/>
  </mergeCells>
  <phoneticPr fontId="3" type="noConversion"/>
  <conditionalFormatting sqref="E32 E34">
    <cfRule type="expression" dxfId="0" priority="85">
      <formula>ISBLANK(#REF!)</formula>
    </cfRule>
  </conditionalFormatting>
  <printOptions horizontalCentered="1"/>
  <pageMargins left="0.70866141732283472" right="0.70866141732283472" top="0.98425196850393704" bottom="0.74803149606299213" header="0.39370078740157483" footer="0.31496062992125984"/>
  <pageSetup paperSize="9" scale="67" fitToHeight="0" orientation="portrait" r:id="rId1"/>
  <headerFooter differentFirst="1">
    <oddFooter xml:space="preserve">&amp;L&amp;"Arial Narrow,Normálne"Verzia 23.05.2023
&amp;C&amp;"Arial Narrow,Normálne"&amp;12&amp;P
</oddFooter>
    <firstHeader>&amp;L&amp;G&amp;C&amp;G&amp;R&amp;G</firstHeader>
  </headerFooter>
  <rowBreaks count="1" manualBreakCount="1">
    <brk id="36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Zdroj!$I$2:$I$7</xm:f>
          </x14:formula1>
          <xm:sqref>E32 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L19" sqref="L19"/>
    </sheetView>
  </sheetViews>
  <sheetFormatPr defaultRowHeight="15" x14ac:dyDescent="0.25"/>
  <cols>
    <col min="1" max="1" width="14.42578125" style="15" customWidth="1"/>
    <col min="2" max="2" width="11" style="15" customWidth="1"/>
    <col min="3" max="3" width="9.140625" style="15" hidden="1" customWidth="1"/>
    <col min="4" max="4" width="32.85546875" style="15" hidden="1" customWidth="1"/>
    <col min="5" max="6" width="10.7109375" style="15" hidden="1" customWidth="1"/>
    <col min="7" max="7" width="10.7109375" hidden="1" customWidth="1"/>
    <col min="8" max="8" width="5.42578125" customWidth="1"/>
    <col min="9" max="9" width="113" customWidth="1"/>
    <col min="10" max="10" width="13.42578125" customWidth="1"/>
  </cols>
  <sheetData>
    <row r="1" spans="1:10" ht="30" customHeight="1" x14ac:dyDescent="0.25">
      <c r="A1" s="125"/>
      <c r="B1" s="124"/>
      <c r="C1" s="124"/>
    </row>
    <row r="2" spans="1:10" ht="37.5" customHeight="1" x14ac:dyDescent="0.25">
      <c r="A2" s="125"/>
      <c r="B2" s="124"/>
      <c r="C2" s="124"/>
      <c r="D2" s="16"/>
      <c r="G2" s="5"/>
      <c r="H2" s="6"/>
      <c r="I2" s="1" t="s">
        <v>13</v>
      </c>
      <c r="J2">
        <v>1900</v>
      </c>
    </row>
    <row r="3" spans="1:10" ht="21.75" customHeight="1" x14ac:dyDescent="0.25">
      <c r="B3" s="17" t="str">
        <f>IF('Výpočet PPM'!E41='Výpočet PPM'!E38,"A",IF('Výpočet PPM'!E41='Výpočet PPM'!E39,"B",IF('Výpočet PPM'!E41='Výpočet PPM'!E40,"C","X")))</f>
        <v>A</v>
      </c>
      <c r="C3" s="18"/>
      <c r="D3" s="26"/>
      <c r="I3" s="1" t="s">
        <v>4</v>
      </c>
      <c r="J3">
        <v>1900</v>
      </c>
    </row>
    <row r="4" spans="1:10" x14ac:dyDescent="0.25">
      <c r="A4" s="19"/>
      <c r="B4" s="17"/>
      <c r="C4" s="17"/>
      <c r="E4" s="17"/>
      <c r="F4" s="17"/>
      <c r="I4" s="1" t="s">
        <v>5</v>
      </c>
      <c r="J4">
        <v>1900</v>
      </c>
    </row>
    <row r="5" spans="1:10" x14ac:dyDescent="0.25">
      <c r="A5" s="19"/>
      <c r="B5" s="17"/>
      <c r="C5" s="17"/>
      <c r="E5" s="17"/>
      <c r="F5" s="17"/>
      <c r="I5" s="1" t="s">
        <v>6</v>
      </c>
      <c r="J5">
        <v>1900</v>
      </c>
    </row>
    <row r="6" spans="1:10" x14ac:dyDescent="0.25">
      <c r="A6" s="19"/>
      <c r="B6" s="17"/>
      <c r="C6" s="17"/>
      <c r="E6" s="3"/>
      <c r="F6" s="17"/>
      <c r="I6" s="1" t="s">
        <v>7</v>
      </c>
      <c r="J6">
        <v>1900</v>
      </c>
    </row>
    <row r="7" spans="1:10" x14ac:dyDescent="0.25">
      <c r="A7" s="19"/>
      <c r="B7" s="17"/>
      <c r="C7" s="17"/>
      <c r="E7" s="3"/>
      <c r="F7" s="17"/>
      <c r="I7" s="1" t="s">
        <v>8</v>
      </c>
      <c r="J7">
        <v>1400</v>
      </c>
    </row>
    <row r="8" spans="1:10" x14ac:dyDescent="0.25">
      <c r="A8" s="19"/>
      <c r="B8" s="17"/>
      <c r="C8" s="17"/>
      <c r="E8" s="17"/>
      <c r="F8" s="17"/>
    </row>
    <row r="9" spans="1:10" x14ac:dyDescent="0.25">
      <c r="A9" s="19"/>
      <c r="B9" s="17"/>
      <c r="C9" s="17"/>
      <c r="E9" s="3"/>
      <c r="F9" s="3"/>
      <c r="I9" s="1"/>
    </row>
    <row r="10" spans="1:10" x14ac:dyDescent="0.25">
      <c r="A10" s="19"/>
      <c r="B10" s="17"/>
      <c r="C10" s="17"/>
      <c r="E10" s="3"/>
      <c r="F10" s="3"/>
      <c r="I10" s="1"/>
    </row>
    <row r="11" spans="1:10" x14ac:dyDescent="0.25">
      <c r="A11" s="19"/>
      <c r="B11" s="17"/>
      <c r="C11" s="17"/>
      <c r="E11" s="3"/>
      <c r="F11" s="3"/>
    </row>
    <row r="12" spans="1:10" x14ac:dyDescent="0.25">
      <c r="A12" s="19"/>
      <c r="B12" s="17"/>
      <c r="C12" s="17"/>
      <c r="E12" s="17"/>
      <c r="F12" s="17"/>
    </row>
    <row r="13" spans="1:10" x14ac:dyDescent="0.25">
      <c r="A13" s="19"/>
      <c r="B13" s="17"/>
      <c r="C13" s="17"/>
      <c r="E13" s="3"/>
      <c r="F13" s="3"/>
    </row>
    <row r="14" spans="1:10" x14ac:dyDescent="0.25">
      <c r="A14" s="19"/>
      <c r="B14" s="17"/>
      <c r="C14" s="17"/>
      <c r="E14" s="3"/>
      <c r="F14" s="3"/>
    </row>
    <row r="15" spans="1:10" x14ac:dyDescent="0.25">
      <c r="A15" s="19"/>
      <c r="B15" s="17"/>
      <c r="C15" s="17"/>
      <c r="E15" s="17"/>
      <c r="F15" s="17"/>
    </row>
    <row r="16" spans="1:10" x14ac:dyDescent="0.25">
      <c r="A16" s="19"/>
      <c r="B16" s="17"/>
      <c r="C16" s="17"/>
      <c r="E16" s="17"/>
      <c r="F16" s="17"/>
    </row>
    <row r="17" spans="1:6" x14ac:dyDescent="0.25">
      <c r="A17" s="19"/>
      <c r="B17" s="17"/>
      <c r="C17" s="17"/>
      <c r="E17" s="3"/>
      <c r="F17" s="3"/>
    </row>
    <row r="18" spans="1:6" x14ac:dyDescent="0.25">
      <c r="A18" s="19"/>
      <c r="B18" s="17"/>
      <c r="C18" s="17"/>
      <c r="E18" s="3"/>
      <c r="F18" s="3"/>
    </row>
    <row r="19" spans="1:6" x14ac:dyDescent="0.25">
      <c r="A19" s="19"/>
      <c r="B19" s="4"/>
      <c r="C19" s="17"/>
      <c r="E19" s="3"/>
      <c r="F19" s="3"/>
    </row>
    <row r="20" spans="1:6" s="2" customFormat="1" x14ac:dyDescent="0.25">
      <c r="A20" s="15"/>
      <c r="B20" s="17"/>
      <c r="C20" s="15"/>
      <c r="D20" s="15"/>
      <c r="E20" s="15"/>
      <c r="F20" s="15"/>
    </row>
    <row r="21" spans="1:6" x14ac:dyDescent="0.25">
      <c r="A21" s="19"/>
      <c r="B21" s="4"/>
      <c r="C21" s="17"/>
    </row>
    <row r="22" spans="1:6" x14ac:dyDescent="0.25">
      <c r="A22" s="19"/>
      <c r="B22" s="4"/>
      <c r="C22" s="17"/>
    </row>
    <row r="23" spans="1:6" x14ac:dyDescent="0.25">
      <c r="A23" s="19"/>
      <c r="B23" s="4"/>
      <c r="C23" s="17"/>
    </row>
    <row r="24" spans="1:6" x14ac:dyDescent="0.25">
      <c r="B24" s="17"/>
    </row>
    <row r="25" spans="1:6" x14ac:dyDescent="0.25">
      <c r="A25" s="19"/>
      <c r="B25" s="4"/>
      <c r="C25" s="17"/>
    </row>
    <row r="26" spans="1:6" x14ac:dyDescent="0.25">
      <c r="A26" s="19"/>
      <c r="B26" s="4"/>
      <c r="C26" s="17"/>
    </row>
    <row r="27" spans="1:6" x14ac:dyDescent="0.25">
      <c r="A27" s="19"/>
      <c r="B27" s="4"/>
      <c r="C27" s="17"/>
    </row>
    <row r="28" spans="1:6" x14ac:dyDescent="0.25">
      <c r="A28" s="19"/>
      <c r="B28" s="4"/>
      <c r="C28" s="17"/>
    </row>
    <row r="29" spans="1:6" x14ac:dyDescent="0.25">
      <c r="A29" s="19"/>
      <c r="B29" s="4"/>
      <c r="C29" s="17"/>
    </row>
    <row r="30" spans="1:6" x14ac:dyDescent="0.25">
      <c r="B30" s="17"/>
    </row>
    <row r="31" spans="1:6" x14ac:dyDescent="0.25">
      <c r="A31" s="19"/>
      <c r="B31" s="4"/>
      <c r="C31" s="17"/>
    </row>
    <row r="32" spans="1:6" x14ac:dyDescent="0.25">
      <c r="A32" s="19"/>
      <c r="B32" s="4"/>
      <c r="C32" s="17"/>
    </row>
    <row r="33" spans="1:3" x14ac:dyDescent="0.25">
      <c r="A33" s="19"/>
      <c r="B33" s="4"/>
      <c r="C33" s="17"/>
    </row>
    <row r="34" spans="1:3" x14ac:dyDescent="0.25">
      <c r="A34" s="19"/>
      <c r="B34" s="4"/>
      <c r="C34" s="17"/>
    </row>
    <row r="35" spans="1:3" x14ac:dyDescent="0.25">
      <c r="A35" s="19"/>
      <c r="B35" s="4"/>
      <c r="C35" s="17"/>
    </row>
    <row r="36" spans="1:3" x14ac:dyDescent="0.25">
      <c r="B36" s="17"/>
    </row>
    <row r="37" spans="1:3" x14ac:dyDescent="0.25">
      <c r="A37" s="19"/>
      <c r="B37" s="4"/>
      <c r="C37" s="17"/>
    </row>
    <row r="38" spans="1:3" x14ac:dyDescent="0.25">
      <c r="A38" s="19"/>
      <c r="B38" s="4"/>
      <c r="C38" s="17"/>
    </row>
    <row r="39" spans="1:3" ht="15" customHeight="1" x14ac:dyDescent="0.25">
      <c r="A39" s="19"/>
      <c r="B39" s="4"/>
      <c r="C39" s="17"/>
    </row>
    <row r="40" spans="1:3" x14ac:dyDescent="0.25">
      <c r="A40" s="19"/>
      <c r="B40" s="4"/>
      <c r="C40" s="17"/>
    </row>
    <row r="41" spans="1:3" x14ac:dyDescent="0.25">
      <c r="B41" s="17"/>
    </row>
    <row r="42" spans="1:3" x14ac:dyDescent="0.25">
      <c r="A42" s="19"/>
      <c r="B42" s="4"/>
      <c r="C42" s="17"/>
    </row>
    <row r="43" spans="1:3" x14ac:dyDescent="0.25">
      <c r="B43" s="17"/>
    </row>
    <row r="44" spans="1:3" x14ac:dyDescent="0.25">
      <c r="A44" s="19"/>
      <c r="B44" s="4"/>
      <c r="C44" s="17"/>
    </row>
    <row r="45" spans="1:3" x14ac:dyDescent="0.25">
      <c r="A45" s="19"/>
      <c r="B45" s="4"/>
      <c r="C45" s="17"/>
    </row>
    <row r="46" spans="1:3" x14ac:dyDescent="0.25">
      <c r="B46" s="17"/>
    </row>
    <row r="47" spans="1:3" x14ac:dyDescent="0.25">
      <c r="A47" s="19"/>
      <c r="B47" s="4"/>
      <c r="C47" s="17"/>
    </row>
    <row r="48" spans="1:3" x14ac:dyDescent="0.25">
      <c r="B48" s="17"/>
    </row>
    <row r="49" spans="1:7" ht="40.5" customHeight="1" x14ac:dyDescent="0.25">
      <c r="A49" s="19"/>
      <c r="B49" s="4"/>
      <c r="C49" s="17"/>
      <c r="D49" s="128"/>
      <c r="E49" s="20"/>
      <c r="F49" s="20"/>
      <c r="G49" s="11"/>
    </row>
    <row r="50" spans="1:7" ht="37.5" customHeight="1" x14ac:dyDescent="0.25">
      <c r="A50" s="19"/>
      <c r="B50" s="4"/>
      <c r="C50" s="17"/>
      <c r="D50" s="128"/>
      <c r="E50" s="21"/>
      <c r="F50" s="21"/>
      <c r="G50" s="9"/>
    </row>
    <row r="51" spans="1:7" ht="39.75" customHeight="1" x14ac:dyDescent="0.25">
      <c r="A51" s="19"/>
      <c r="B51" s="4"/>
      <c r="C51" s="17"/>
      <c r="D51" s="128"/>
      <c r="E51" s="21"/>
      <c r="F51" s="21"/>
      <c r="G51" s="9"/>
    </row>
    <row r="52" spans="1:7" ht="51.75" customHeight="1" x14ac:dyDescent="0.25">
      <c r="A52" s="19"/>
      <c r="B52" s="4"/>
      <c r="C52" s="17"/>
      <c r="D52" s="128"/>
      <c r="E52" s="21"/>
      <c r="F52" s="21"/>
      <c r="G52" s="9"/>
    </row>
    <row r="53" spans="1:7" x14ac:dyDescent="0.25">
      <c r="A53" s="19"/>
      <c r="B53" s="4"/>
      <c r="C53" s="17"/>
      <c r="D53" s="128"/>
      <c r="E53" s="21"/>
      <c r="F53" s="21"/>
      <c r="G53" s="9"/>
    </row>
    <row r="54" spans="1:7" x14ac:dyDescent="0.25">
      <c r="A54" s="19"/>
      <c r="B54" s="4"/>
      <c r="C54" s="17"/>
      <c r="D54" s="128"/>
      <c r="E54" s="21"/>
      <c r="F54" s="21"/>
      <c r="G54" s="9"/>
    </row>
    <row r="55" spans="1:7" x14ac:dyDescent="0.25">
      <c r="A55" s="19"/>
      <c r="B55" s="4"/>
      <c r="C55" s="17"/>
      <c r="D55" s="20"/>
      <c r="E55" s="20"/>
      <c r="F55" s="20"/>
      <c r="G55" s="11"/>
    </row>
    <row r="56" spans="1:7" ht="26.25" customHeight="1" x14ac:dyDescent="0.25">
      <c r="A56" s="19"/>
      <c r="B56" s="4"/>
      <c r="C56" s="17"/>
      <c r="D56" s="20"/>
      <c r="E56" s="20"/>
      <c r="F56" s="20"/>
      <c r="G56" s="11"/>
    </row>
    <row r="57" spans="1:7" x14ac:dyDescent="0.25">
      <c r="A57" s="19"/>
      <c r="B57" s="4"/>
      <c r="C57" s="17"/>
      <c r="D57" s="20"/>
      <c r="E57" s="20"/>
      <c r="F57" s="20"/>
      <c r="G57" s="11"/>
    </row>
    <row r="58" spans="1:7" x14ac:dyDescent="0.25">
      <c r="A58" s="19"/>
      <c r="B58" s="4"/>
      <c r="C58" s="17"/>
      <c r="D58" s="128"/>
      <c r="E58" s="20"/>
      <c r="F58" s="20"/>
      <c r="G58" s="11"/>
    </row>
    <row r="59" spans="1:7" ht="40.5" customHeight="1" x14ac:dyDescent="0.25">
      <c r="A59" s="19"/>
      <c r="B59" s="4"/>
      <c r="C59" s="17"/>
      <c r="D59" s="128"/>
      <c r="E59" s="22"/>
      <c r="F59" s="22"/>
      <c r="G59" s="12"/>
    </row>
    <row r="60" spans="1:7" x14ac:dyDescent="0.25">
      <c r="A60" s="19"/>
      <c r="B60" s="4"/>
      <c r="C60" s="17"/>
      <c r="D60" s="128"/>
      <c r="E60" s="20"/>
      <c r="F60" s="20"/>
      <c r="G60" s="11"/>
    </row>
    <row r="61" spans="1:7" x14ac:dyDescent="0.25">
      <c r="A61" s="19"/>
      <c r="B61" s="4"/>
      <c r="C61" s="17"/>
      <c r="D61" s="128"/>
      <c r="E61" s="23"/>
      <c r="F61" s="23"/>
      <c r="G61" s="10"/>
    </row>
    <row r="62" spans="1:7" x14ac:dyDescent="0.25">
      <c r="A62" s="19"/>
      <c r="B62" s="4"/>
      <c r="C62" s="17"/>
      <c r="D62" s="128"/>
      <c r="E62" s="23"/>
      <c r="F62" s="23"/>
      <c r="G62" s="10"/>
    </row>
    <row r="63" spans="1:7" ht="45.75" customHeight="1" x14ac:dyDescent="0.25">
      <c r="A63" s="19"/>
      <c r="B63" s="4"/>
      <c r="C63" s="17"/>
      <c r="D63" s="20"/>
      <c r="E63" s="20"/>
      <c r="F63" s="20"/>
      <c r="G63" s="11"/>
    </row>
    <row r="64" spans="1:7" ht="39.75" customHeight="1" x14ac:dyDescent="0.25">
      <c r="A64" s="19"/>
      <c r="B64" s="4"/>
      <c r="C64" s="17"/>
      <c r="D64" s="20"/>
      <c r="E64" s="20"/>
      <c r="F64" s="20"/>
      <c r="G64" s="11"/>
    </row>
    <row r="65" spans="1:7" x14ac:dyDescent="0.25">
      <c r="B65" s="17"/>
      <c r="C65" s="17"/>
      <c r="D65" s="17"/>
      <c r="E65" s="17"/>
      <c r="F65" s="17"/>
      <c r="G65" s="1"/>
    </row>
    <row r="66" spans="1:7" x14ac:dyDescent="0.25">
      <c r="A66" s="19"/>
      <c r="B66" s="4"/>
      <c r="C66" s="17"/>
      <c r="D66" s="20"/>
      <c r="E66" s="20"/>
      <c r="F66" s="20"/>
      <c r="G66" s="11"/>
    </row>
    <row r="67" spans="1:7" x14ac:dyDescent="0.25">
      <c r="A67" s="19"/>
      <c r="B67" s="4"/>
      <c r="C67" s="17"/>
      <c r="D67" s="20"/>
      <c r="E67" s="20"/>
      <c r="F67" s="20"/>
      <c r="G67" s="11"/>
    </row>
    <row r="68" spans="1:7" x14ac:dyDescent="0.25">
      <c r="A68" s="19"/>
      <c r="B68" s="4"/>
      <c r="C68" s="17"/>
      <c r="D68" s="20"/>
      <c r="E68" s="20"/>
      <c r="F68" s="20"/>
      <c r="G68" s="11"/>
    </row>
    <row r="69" spans="1:7" ht="51" customHeight="1" x14ac:dyDescent="0.25">
      <c r="A69" s="19"/>
      <c r="B69" s="4"/>
      <c r="C69" s="17"/>
      <c r="D69" s="20"/>
      <c r="E69" s="20"/>
      <c r="F69" s="20"/>
      <c r="G69" s="11"/>
    </row>
    <row r="70" spans="1:7" x14ac:dyDescent="0.25">
      <c r="A70" s="19"/>
      <c r="B70" s="4"/>
      <c r="C70" s="17"/>
      <c r="D70" s="126"/>
      <c r="E70" s="24"/>
      <c r="F70" s="24"/>
      <c r="G70" s="7"/>
    </row>
    <row r="71" spans="1:7" ht="28.5" customHeight="1" x14ac:dyDescent="0.25">
      <c r="A71" s="19"/>
      <c r="B71" s="4"/>
      <c r="C71" s="17"/>
      <c r="D71" s="126"/>
      <c r="E71" s="25"/>
      <c r="F71" s="25"/>
      <c r="G71" s="8"/>
    </row>
    <row r="72" spans="1:7" x14ac:dyDescent="0.25">
      <c r="A72" s="19"/>
      <c r="B72" s="4"/>
      <c r="C72" s="17"/>
      <c r="D72" s="127"/>
      <c r="E72" s="21"/>
      <c r="F72" s="21"/>
      <c r="G72" s="9"/>
    </row>
    <row r="73" spans="1:7" x14ac:dyDescent="0.25">
      <c r="A73" s="19"/>
      <c r="B73" s="4"/>
      <c r="C73" s="17"/>
      <c r="D73" s="127"/>
      <c r="E73" s="23"/>
      <c r="F73" s="23"/>
      <c r="G73" s="10"/>
    </row>
    <row r="74" spans="1:7" x14ac:dyDescent="0.25">
      <c r="A74" s="19"/>
      <c r="B74" s="4"/>
      <c r="C74" s="17"/>
      <c r="D74" s="127"/>
      <c r="E74" s="23"/>
      <c r="F74" s="23"/>
      <c r="G74" s="10"/>
    </row>
    <row r="75" spans="1:7" x14ac:dyDescent="0.25">
      <c r="A75" s="19"/>
      <c r="B75" s="4"/>
      <c r="C75" s="17"/>
      <c r="D75" s="127"/>
      <c r="E75" s="23"/>
      <c r="F75" s="23"/>
      <c r="G75" s="10"/>
    </row>
    <row r="76" spans="1:7" x14ac:dyDescent="0.25">
      <c r="A76" s="19"/>
      <c r="B76" s="4"/>
      <c r="C76" s="17"/>
      <c r="D76" s="127"/>
      <c r="E76" s="23"/>
      <c r="F76" s="23"/>
      <c r="G76" s="10"/>
    </row>
    <row r="77" spans="1:7" x14ac:dyDescent="0.25">
      <c r="B77" s="17"/>
      <c r="C77" s="17"/>
      <c r="D77" s="17"/>
      <c r="E77" s="17"/>
      <c r="F77" s="17"/>
      <c r="G77" s="1"/>
    </row>
    <row r="78" spans="1:7" x14ac:dyDescent="0.25">
      <c r="A78" s="19"/>
      <c r="B78" s="4"/>
      <c r="C78" s="17"/>
    </row>
    <row r="79" spans="1:7" x14ac:dyDescent="0.25">
      <c r="A79" s="19"/>
      <c r="B79" s="4"/>
      <c r="C79" s="17"/>
    </row>
    <row r="80" spans="1:7" x14ac:dyDescent="0.25">
      <c r="A80" s="19"/>
      <c r="B80" s="4"/>
      <c r="C80" s="17"/>
    </row>
    <row r="81" spans="1:7" ht="24" customHeight="1" x14ac:dyDescent="0.25">
      <c r="A81" s="19"/>
      <c r="B81" s="4"/>
      <c r="C81" s="17"/>
    </row>
    <row r="82" spans="1:7" x14ac:dyDescent="0.25">
      <c r="B82" s="17"/>
      <c r="C82" s="17"/>
      <c r="D82" s="17"/>
      <c r="E82" s="17"/>
      <c r="F82" s="17"/>
      <c r="G82" s="1"/>
    </row>
    <row r="83" spans="1:7" x14ac:dyDescent="0.25">
      <c r="A83" s="19"/>
      <c r="B83" s="4"/>
      <c r="C83" s="17"/>
    </row>
  </sheetData>
  <sheetProtection algorithmName="SHA-512" hashValue="z1dh1/4ilGrOjpl7kRgSiRkvERrBp+gPL83FVO17xsZjzGLRWp/7vdQxBL1GuLHFAA+YaNbAfD7OhX8DA9QPDA==" saltValue="gpPDzAv35as3Fg23VivnLA==" spinCount="100000" sheet="1" objects="1" scenarios="1"/>
  <mergeCells count="8">
    <mergeCell ref="B1:B2"/>
    <mergeCell ref="A1:A2"/>
    <mergeCell ref="C1:C2"/>
    <mergeCell ref="D70:D71"/>
    <mergeCell ref="D72:D76"/>
    <mergeCell ref="D49:D54"/>
    <mergeCell ref="D58:D59"/>
    <mergeCell ref="D60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Výpočet PPM</vt:lpstr>
      <vt:lpstr>Zdroj</vt:lpstr>
      <vt:lpstr>'Výpočet PPM'!Oblasť_tlače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Tánczosová, Andrea</dc:creator>
  <cp:lastModifiedBy>Gergely, Peter</cp:lastModifiedBy>
  <cp:lastPrinted>2023-03-20T11:55:30Z</cp:lastPrinted>
  <dcterms:created xsi:type="dcterms:W3CDTF">2022-05-09T10:59:07Z</dcterms:created>
  <dcterms:modified xsi:type="dcterms:W3CDTF">2023-05-23T11:10:50Z</dcterms:modified>
</cp:coreProperties>
</file>