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olnar\Documents\Ostatne\&amp; COST BENEFIT ANALYSIS\CBA manual ISSUE\&amp;Verzia MD SR 1.0\Príručka\prílohy (1.2)\"/>
    </mc:Choice>
  </mc:AlternateContent>
  <bookViews>
    <workbookView xWindow="0" yWindow="495" windowWidth="28800" windowHeight="15720" tabRatio="931" firstSheet="18" activeTab="26"/>
  </bookViews>
  <sheets>
    <sheet name="Parametre" sheetId="1" r:id="rId1"/>
    <sheet name="Vstupy" sheetId="30" r:id="rId2"/>
    <sheet name="Úseky 0" sheetId="43" r:id="rId3"/>
    <sheet name="Úseky 1" sheetId="44" r:id="rId4"/>
    <sheet name="VýkonyOs 0" sheetId="34" r:id="rId5"/>
    <sheet name="VýkonyOs 1" sheetId="33" r:id="rId6"/>
    <sheet name="VýkonyN 0" sheetId="35" r:id="rId7"/>
    <sheet name="VýkonyN 1" sheetId="36" r:id="rId8"/>
    <sheet name="01 Investičné výdavky" sheetId="2" r:id="rId9"/>
    <sheet name="02 Zostatková hodnota" sheetId="9" r:id="rId10"/>
    <sheet name="03 Prevádzkové výdavky" sheetId="3" r:id="rId11"/>
    <sheet name="04 Prevádzkové príjmy" sheetId="4" r:id="rId12"/>
    <sheet name="05 Financovanie" sheetId="7" r:id="rId13"/>
    <sheet name="06 Finančná analýza" sheetId="6" r:id="rId14"/>
    <sheet name="07 Čas cestujúcich" sheetId="10" r:id="rId15"/>
    <sheet name="08 Čas tovaru" sheetId="22" r:id="rId16"/>
    <sheet name="09a PN vozidiel (žel.)" sheetId="21" r:id="rId17"/>
    <sheet name="09b Spotreba PHM_E (cesty)" sheetId="37" r:id="rId18"/>
    <sheet name="09b Ostatné náklady (cesty)" sheetId="38" r:id="rId19"/>
    <sheet name="10 Bezpečnosť (cesty)" sheetId="42" r:id="rId20"/>
    <sheet name="11a Znečisťujúce látky (žel.)" sheetId="18" r:id="rId21"/>
    <sheet name="11b Znečisťujúce látky (cesty)" sheetId="39" r:id="rId22"/>
    <sheet name="12a Skleníkové plyny (žel.)" sheetId="23" r:id="rId23"/>
    <sheet name="12b Skleníkové plyny (cesty)" sheetId="40" r:id="rId24"/>
    <sheet name="13a Hluk (žel.)" sheetId="24" r:id="rId25"/>
    <sheet name="13b Hluk (cesty)" sheetId="41" r:id="rId26"/>
    <sheet name="14 Ekonomická analýza" sheetId="19" r:id="rId27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tn1" localSheetId="8">'01 Investičné výdavky'!#REF!</definedName>
    <definedName name="_ftn1" localSheetId="9">'02 Zostatková hodnota'!#REF!</definedName>
    <definedName name="_ftnref1" localSheetId="8">'01 Investičné výdavky'!#REF!</definedName>
    <definedName name="_ftnref1" localSheetId="9">'02 Zostatková hodnota'!#REF!</definedName>
    <definedName name="Pal_Workbook_GUID" hidden="1">"YAVAPPP159GAT4C47DU3K6SV"</definedName>
    <definedName name="PalisadeReportWorkbookCreatedBy">"AtRisk"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6" l="1"/>
  <c r="F48" i="6"/>
  <c r="G48" i="6"/>
  <c r="H48" i="6"/>
  <c r="I48" i="6"/>
  <c r="D48" i="6"/>
  <c r="E32" i="6"/>
  <c r="F32" i="6"/>
  <c r="G32" i="6"/>
  <c r="H32" i="6"/>
  <c r="I32" i="6"/>
  <c r="D32" i="6"/>
  <c r="E51" i="6"/>
  <c r="F51" i="6"/>
  <c r="G51" i="6"/>
  <c r="H51" i="6"/>
  <c r="I51" i="6"/>
  <c r="D51" i="6"/>
  <c r="E35" i="6"/>
  <c r="F35" i="6"/>
  <c r="G35" i="6"/>
  <c r="H35" i="6"/>
  <c r="I35" i="6"/>
  <c r="D35" i="6"/>
  <c r="E18" i="6"/>
  <c r="F18" i="6"/>
  <c r="G18" i="6"/>
  <c r="H18" i="6"/>
  <c r="I18" i="6"/>
  <c r="D18" i="6"/>
  <c r="C19" i="7"/>
  <c r="E27" i="7" l="1"/>
  <c r="F27" i="7"/>
  <c r="G27" i="7"/>
  <c r="H27" i="7"/>
  <c r="I27" i="7"/>
  <c r="J27" i="7"/>
  <c r="D27" i="7"/>
  <c r="E6" i="19"/>
  <c r="F6" i="19"/>
  <c r="G6" i="19"/>
  <c r="H6" i="19"/>
  <c r="I6" i="19"/>
  <c r="J6" i="19"/>
  <c r="K6" i="19"/>
  <c r="L6" i="19"/>
  <c r="M6" i="19"/>
  <c r="N6" i="19"/>
  <c r="O6" i="19"/>
  <c r="P6" i="19"/>
  <c r="Q6" i="19"/>
  <c r="R6" i="19"/>
  <c r="S6" i="19"/>
  <c r="T6" i="19"/>
  <c r="U6" i="19"/>
  <c r="V6" i="19"/>
  <c r="W6" i="19"/>
  <c r="X6" i="19"/>
  <c r="Y6" i="19"/>
  <c r="Z6" i="19"/>
  <c r="AA6" i="19"/>
  <c r="AB6" i="19"/>
  <c r="AC6" i="19"/>
  <c r="AD6" i="19"/>
  <c r="AE6" i="19"/>
  <c r="AF6" i="19"/>
  <c r="AG6" i="19"/>
  <c r="AH6" i="19"/>
  <c r="AI6" i="19"/>
  <c r="AJ6" i="19"/>
  <c r="AK6" i="19"/>
  <c r="AL6" i="19"/>
  <c r="AM6" i="19"/>
  <c r="AN6" i="19"/>
  <c r="AO6" i="19"/>
  <c r="AP6" i="19"/>
  <c r="AQ6" i="19"/>
  <c r="E44" i="39" l="1"/>
  <c r="F44" i="39"/>
  <c r="G44" i="39"/>
  <c r="H44" i="39"/>
  <c r="I44" i="39"/>
  <c r="J44" i="39"/>
  <c r="K44" i="39"/>
  <c r="L44" i="39"/>
  <c r="M44" i="39"/>
  <c r="N44" i="39"/>
  <c r="O44" i="39"/>
  <c r="P44" i="39"/>
  <c r="Q44" i="39"/>
  <c r="R44" i="39"/>
  <c r="S44" i="39"/>
  <c r="T44" i="39"/>
  <c r="U44" i="39"/>
  <c r="V44" i="39"/>
  <c r="W44" i="39"/>
  <c r="X44" i="39"/>
  <c r="Y44" i="39"/>
  <c r="Z44" i="39"/>
  <c r="AA44" i="39"/>
  <c r="AB44" i="39"/>
  <c r="AC44" i="39"/>
  <c r="AD44" i="39"/>
  <c r="AE44" i="39"/>
  <c r="AF44" i="39"/>
  <c r="AG44" i="39"/>
  <c r="AH44" i="39"/>
  <c r="AI44" i="39"/>
  <c r="AJ44" i="39"/>
  <c r="AK44" i="39"/>
  <c r="AL44" i="39"/>
  <c r="AM44" i="39"/>
  <c r="AN44" i="39"/>
  <c r="AO44" i="39"/>
  <c r="AP44" i="39"/>
  <c r="AQ44" i="39"/>
  <c r="E45" i="39"/>
  <c r="F45" i="39"/>
  <c r="G45" i="39"/>
  <c r="H45" i="39"/>
  <c r="I45" i="39"/>
  <c r="J45" i="39"/>
  <c r="K45" i="39"/>
  <c r="L45" i="39"/>
  <c r="M45" i="39"/>
  <c r="N45" i="39"/>
  <c r="O45" i="39"/>
  <c r="P45" i="39"/>
  <c r="Q45" i="39"/>
  <c r="R45" i="39"/>
  <c r="S45" i="39"/>
  <c r="T45" i="39"/>
  <c r="U45" i="39"/>
  <c r="V45" i="39"/>
  <c r="W45" i="39"/>
  <c r="X45" i="39"/>
  <c r="Y45" i="39"/>
  <c r="Z45" i="39"/>
  <c r="AA45" i="39"/>
  <c r="AB45" i="39"/>
  <c r="AC45" i="39"/>
  <c r="AD45" i="39"/>
  <c r="AE45" i="39"/>
  <c r="AF45" i="39"/>
  <c r="AG45" i="39"/>
  <c r="AH45" i="39"/>
  <c r="AI45" i="39"/>
  <c r="AJ45" i="39"/>
  <c r="AK45" i="39"/>
  <c r="AL45" i="39"/>
  <c r="AM45" i="39"/>
  <c r="AN45" i="39"/>
  <c r="AO45" i="39"/>
  <c r="AP45" i="39"/>
  <c r="AQ45" i="39"/>
  <c r="E46" i="39"/>
  <c r="F46" i="39"/>
  <c r="G46" i="39"/>
  <c r="H46" i="39"/>
  <c r="I46" i="39"/>
  <c r="J46" i="39"/>
  <c r="K46" i="39"/>
  <c r="L46" i="39"/>
  <c r="M46" i="39"/>
  <c r="N46" i="39"/>
  <c r="O46" i="39"/>
  <c r="P46" i="39"/>
  <c r="Q46" i="39"/>
  <c r="R46" i="39"/>
  <c r="S46" i="39"/>
  <c r="T46" i="39"/>
  <c r="U46" i="39"/>
  <c r="V46" i="39"/>
  <c r="W46" i="39"/>
  <c r="X46" i="39"/>
  <c r="Y46" i="39"/>
  <c r="Z46" i="39"/>
  <c r="AA46" i="39"/>
  <c r="AB46" i="39"/>
  <c r="AC46" i="39"/>
  <c r="AD46" i="39"/>
  <c r="AE46" i="39"/>
  <c r="AF46" i="39"/>
  <c r="AG46" i="39"/>
  <c r="AH46" i="39"/>
  <c r="AI46" i="39"/>
  <c r="AJ46" i="39"/>
  <c r="AK46" i="39"/>
  <c r="AL46" i="39"/>
  <c r="AM46" i="39"/>
  <c r="AN46" i="39"/>
  <c r="AO46" i="39"/>
  <c r="AP46" i="39"/>
  <c r="AQ46" i="39"/>
  <c r="E47" i="39"/>
  <c r="F47" i="39"/>
  <c r="G47" i="39"/>
  <c r="H47" i="39"/>
  <c r="I47" i="39"/>
  <c r="J47" i="39"/>
  <c r="K47" i="39"/>
  <c r="L47" i="39"/>
  <c r="M47" i="39"/>
  <c r="N47" i="39"/>
  <c r="O47" i="39"/>
  <c r="P47" i="39"/>
  <c r="Q47" i="39"/>
  <c r="R47" i="39"/>
  <c r="S47" i="39"/>
  <c r="T47" i="39"/>
  <c r="U47" i="39"/>
  <c r="V47" i="39"/>
  <c r="W47" i="39"/>
  <c r="X47" i="39"/>
  <c r="Y47" i="39"/>
  <c r="Z47" i="39"/>
  <c r="AA47" i="39"/>
  <c r="AB47" i="39"/>
  <c r="AC47" i="39"/>
  <c r="AD47" i="39"/>
  <c r="AE47" i="39"/>
  <c r="AF47" i="39"/>
  <c r="AG47" i="39"/>
  <c r="AH47" i="39"/>
  <c r="AI47" i="39"/>
  <c r="AJ47" i="39"/>
  <c r="AK47" i="39"/>
  <c r="AL47" i="39"/>
  <c r="AM47" i="39"/>
  <c r="AN47" i="39"/>
  <c r="AO47" i="39"/>
  <c r="AP47" i="39"/>
  <c r="AQ47" i="39"/>
  <c r="E48" i="39"/>
  <c r="F48" i="39"/>
  <c r="G48" i="39"/>
  <c r="H48" i="39"/>
  <c r="I48" i="39"/>
  <c r="J48" i="39"/>
  <c r="K48" i="39"/>
  <c r="L48" i="39"/>
  <c r="M48" i="39"/>
  <c r="N48" i="39"/>
  <c r="O48" i="39"/>
  <c r="P48" i="39"/>
  <c r="Q48" i="39"/>
  <c r="R48" i="39"/>
  <c r="S48" i="39"/>
  <c r="T48" i="39"/>
  <c r="U48" i="39"/>
  <c r="V48" i="39"/>
  <c r="W48" i="39"/>
  <c r="X48" i="39"/>
  <c r="Y48" i="39"/>
  <c r="Z48" i="39"/>
  <c r="AA48" i="39"/>
  <c r="AB48" i="39"/>
  <c r="AC48" i="39"/>
  <c r="AD48" i="39"/>
  <c r="AE48" i="39"/>
  <c r="AF48" i="39"/>
  <c r="AG48" i="39"/>
  <c r="AH48" i="39"/>
  <c r="AI48" i="39"/>
  <c r="AJ48" i="39"/>
  <c r="AK48" i="39"/>
  <c r="AL48" i="39"/>
  <c r="AM48" i="39"/>
  <c r="AN48" i="39"/>
  <c r="AO48" i="39"/>
  <c r="AP48" i="39"/>
  <c r="AQ48" i="39"/>
  <c r="E49" i="39"/>
  <c r="F49" i="39"/>
  <c r="G49" i="39"/>
  <c r="H49" i="39"/>
  <c r="I49" i="39"/>
  <c r="J49" i="39"/>
  <c r="K49" i="39"/>
  <c r="L49" i="39"/>
  <c r="M49" i="39"/>
  <c r="N49" i="39"/>
  <c r="O49" i="39"/>
  <c r="P49" i="39"/>
  <c r="Q49" i="39"/>
  <c r="R49" i="39"/>
  <c r="S49" i="39"/>
  <c r="T49" i="39"/>
  <c r="U49" i="39"/>
  <c r="V49" i="39"/>
  <c r="W49" i="39"/>
  <c r="X49" i="39"/>
  <c r="Y49" i="39"/>
  <c r="Z49" i="39"/>
  <c r="AA49" i="39"/>
  <c r="AB49" i="39"/>
  <c r="AC49" i="39"/>
  <c r="AD49" i="39"/>
  <c r="AE49" i="39"/>
  <c r="AF49" i="39"/>
  <c r="AG49" i="39"/>
  <c r="AH49" i="39"/>
  <c r="AI49" i="39"/>
  <c r="AJ49" i="39"/>
  <c r="AK49" i="39"/>
  <c r="AL49" i="39"/>
  <c r="AM49" i="39"/>
  <c r="AN49" i="39"/>
  <c r="AO49" i="39"/>
  <c r="AP49" i="39"/>
  <c r="AQ49" i="39"/>
  <c r="E50" i="39"/>
  <c r="F50" i="39"/>
  <c r="G50" i="39"/>
  <c r="H50" i="39"/>
  <c r="I50" i="39"/>
  <c r="J50" i="39"/>
  <c r="K50" i="39"/>
  <c r="L50" i="39"/>
  <c r="M50" i="39"/>
  <c r="N50" i="39"/>
  <c r="O50" i="39"/>
  <c r="P50" i="39"/>
  <c r="Q50" i="39"/>
  <c r="R50" i="39"/>
  <c r="S50" i="39"/>
  <c r="T50" i="39"/>
  <c r="U50" i="39"/>
  <c r="V50" i="39"/>
  <c r="W50" i="39"/>
  <c r="X50" i="39"/>
  <c r="Y50" i="39"/>
  <c r="Z50" i="39"/>
  <c r="AA50" i="39"/>
  <c r="AB50" i="39"/>
  <c r="AC50" i="39"/>
  <c r="AD50" i="39"/>
  <c r="AE50" i="39"/>
  <c r="AF50" i="39"/>
  <c r="AG50" i="39"/>
  <c r="AH50" i="39"/>
  <c r="AI50" i="39"/>
  <c r="AJ50" i="39"/>
  <c r="AK50" i="39"/>
  <c r="AL50" i="39"/>
  <c r="AM50" i="39"/>
  <c r="AN50" i="39"/>
  <c r="AO50" i="39"/>
  <c r="AP50" i="39"/>
  <c r="AQ50" i="39"/>
  <c r="D50" i="39"/>
  <c r="D49" i="39"/>
  <c r="D48" i="39"/>
  <c r="D47" i="39"/>
  <c r="D46" i="39"/>
  <c r="D45" i="39"/>
  <c r="D44" i="39"/>
  <c r="D66" i="2" l="1"/>
  <c r="D48" i="2"/>
  <c r="D8" i="2"/>
  <c r="E48" i="2"/>
  <c r="E47" i="2" s="1"/>
  <c r="F48" i="2"/>
  <c r="F47" i="2" s="1"/>
  <c r="G48" i="2"/>
  <c r="G47" i="2" s="1"/>
  <c r="H48" i="2"/>
  <c r="I48" i="2"/>
  <c r="J48" i="2"/>
  <c r="E49" i="2"/>
  <c r="F49" i="2"/>
  <c r="G49" i="2"/>
  <c r="H49" i="2"/>
  <c r="H47" i="2" s="1"/>
  <c r="I49" i="2"/>
  <c r="I47" i="2" s="1"/>
  <c r="J49" i="2"/>
  <c r="J47" i="2" s="1"/>
  <c r="E50" i="2"/>
  <c r="F50" i="2"/>
  <c r="G50" i="2"/>
  <c r="H50" i="2"/>
  <c r="I50" i="2"/>
  <c r="J50" i="2"/>
  <c r="E51" i="2"/>
  <c r="F51" i="2"/>
  <c r="G51" i="2"/>
  <c r="H51" i="2"/>
  <c r="I51" i="2"/>
  <c r="J51" i="2"/>
  <c r="E52" i="2"/>
  <c r="F52" i="2"/>
  <c r="G52" i="2"/>
  <c r="H52" i="2"/>
  <c r="I52" i="2"/>
  <c r="J52" i="2"/>
  <c r="E53" i="2"/>
  <c r="F53" i="2"/>
  <c r="G53" i="2"/>
  <c r="H53" i="2"/>
  <c r="I53" i="2"/>
  <c r="J53" i="2"/>
  <c r="E54" i="2"/>
  <c r="F54" i="2"/>
  <c r="G54" i="2"/>
  <c r="H54" i="2"/>
  <c r="I54" i="2"/>
  <c r="J54" i="2"/>
  <c r="E55" i="2"/>
  <c r="F55" i="2"/>
  <c r="G55" i="2"/>
  <c r="H55" i="2"/>
  <c r="I55" i="2"/>
  <c r="J55" i="2"/>
  <c r="E56" i="2"/>
  <c r="F56" i="2"/>
  <c r="G56" i="2"/>
  <c r="H56" i="2"/>
  <c r="I56" i="2"/>
  <c r="J56" i="2"/>
  <c r="E57" i="2"/>
  <c r="F57" i="2"/>
  <c r="G57" i="2"/>
  <c r="H57" i="2"/>
  <c r="I57" i="2"/>
  <c r="J57" i="2"/>
  <c r="E58" i="2"/>
  <c r="F58" i="2"/>
  <c r="G58" i="2"/>
  <c r="H58" i="2"/>
  <c r="I58" i="2"/>
  <c r="J58" i="2"/>
  <c r="E59" i="2"/>
  <c r="F59" i="2"/>
  <c r="G59" i="2"/>
  <c r="H59" i="2"/>
  <c r="I59" i="2"/>
  <c r="J59" i="2"/>
  <c r="E60" i="2"/>
  <c r="F60" i="2"/>
  <c r="G60" i="2"/>
  <c r="H60" i="2"/>
  <c r="I60" i="2"/>
  <c r="J60" i="2"/>
  <c r="E61" i="2"/>
  <c r="F61" i="2"/>
  <c r="G61" i="2"/>
  <c r="H61" i="2"/>
  <c r="I61" i="2"/>
  <c r="J61" i="2"/>
  <c r="E62" i="2"/>
  <c r="F62" i="2"/>
  <c r="G62" i="2"/>
  <c r="H62" i="2"/>
  <c r="I62" i="2"/>
  <c r="J62" i="2"/>
  <c r="E63" i="2"/>
  <c r="F63" i="2"/>
  <c r="G63" i="2"/>
  <c r="H63" i="2"/>
  <c r="I63" i="2"/>
  <c r="J63" i="2"/>
  <c r="E64" i="2"/>
  <c r="F64" i="2"/>
  <c r="G64" i="2"/>
  <c r="H64" i="2"/>
  <c r="I64" i="2"/>
  <c r="J64" i="2"/>
  <c r="E65" i="2"/>
  <c r="F65" i="2"/>
  <c r="G65" i="2"/>
  <c r="H65" i="2"/>
  <c r="I65" i="2"/>
  <c r="J65" i="2"/>
  <c r="E66" i="2"/>
  <c r="F66" i="2"/>
  <c r="G66" i="2"/>
  <c r="H66" i="2"/>
  <c r="I66" i="2"/>
  <c r="J66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47" i="2" l="1"/>
  <c r="C65" i="2"/>
  <c r="E18" i="19"/>
  <c r="F18" i="19"/>
  <c r="G18" i="19"/>
  <c r="H18" i="19"/>
  <c r="I18" i="19"/>
  <c r="J18" i="19"/>
  <c r="K18" i="19"/>
  <c r="L18" i="19"/>
  <c r="M18" i="19"/>
  <c r="N18" i="19"/>
  <c r="O18" i="19"/>
  <c r="P18" i="19"/>
  <c r="Q18" i="19"/>
  <c r="R18" i="19"/>
  <c r="S18" i="19"/>
  <c r="T18" i="19"/>
  <c r="U18" i="19"/>
  <c r="V18" i="19"/>
  <c r="W18" i="19"/>
  <c r="X18" i="19"/>
  <c r="Y18" i="19"/>
  <c r="Z18" i="19"/>
  <c r="AA18" i="19"/>
  <c r="AB18" i="19"/>
  <c r="AC18" i="19"/>
  <c r="AD18" i="19"/>
  <c r="AE18" i="19"/>
  <c r="AF18" i="19"/>
  <c r="AG18" i="19"/>
  <c r="AH18" i="19"/>
  <c r="AI18" i="19"/>
  <c r="AJ18" i="19"/>
  <c r="AK18" i="19"/>
  <c r="AL18" i="19"/>
  <c r="AM18" i="19"/>
  <c r="AN18" i="19"/>
  <c r="AO18" i="19"/>
  <c r="AP18" i="19"/>
  <c r="AQ18" i="19"/>
  <c r="D18" i="19"/>
  <c r="C18" i="19" l="1"/>
  <c r="E80" i="18"/>
  <c r="F80" i="18"/>
  <c r="G80" i="18"/>
  <c r="H80" i="18"/>
  <c r="I80" i="18"/>
  <c r="J80" i="18"/>
  <c r="K80" i="18"/>
  <c r="L80" i="18"/>
  <c r="M80" i="18"/>
  <c r="N80" i="18"/>
  <c r="O80" i="18"/>
  <c r="P80" i="18"/>
  <c r="Q80" i="18"/>
  <c r="R80" i="18"/>
  <c r="S80" i="18"/>
  <c r="T80" i="18"/>
  <c r="U80" i="18"/>
  <c r="V80" i="18"/>
  <c r="W80" i="18"/>
  <c r="X80" i="18"/>
  <c r="Y80" i="18"/>
  <c r="Z80" i="18"/>
  <c r="AA80" i="18"/>
  <c r="AB80" i="18"/>
  <c r="AC80" i="18"/>
  <c r="AD80" i="18"/>
  <c r="AE80" i="18"/>
  <c r="AF80" i="18"/>
  <c r="AG80" i="18"/>
  <c r="AH80" i="18"/>
  <c r="AI80" i="18"/>
  <c r="AJ80" i="18"/>
  <c r="AK80" i="18"/>
  <c r="AL80" i="18"/>
  <c r="AM80" i="18"/>
  <c r="AN80" i="18"/>
  <c r="AO80" i="18"/>
  <c r="AP80" i="18"/>
  <c r="AQ80" i="18"/>
  <c r="E81" i="18"/>
  <c r="F81" i="18"/>
  <c r="G81" i="18"/>
  <c r="H81" i="18"/>
  <c r="I81" i="18"/>
  <c r="J81" i="18"/>
  <c r="K81" i="18"/>
  <c r="L81" i="18"/>
  <c r="M81" i="18"/>
  <c r="N81" i="18"/>
  <c r="O81" i="18"/>
  <c r="P81" i="18"/>
  <c r="Q81" i="18"/>
  <c r="R81" i="18"/>
  <c r="S81" i="18"/>
  <c r="T81" i="18"/>
  <c r="U81" i="18"/>
  <c r="V81" i="18"/>
  <c r="W81" i="18"/>
  <c r="X81" i="18"/>
  <c r="Y81" i="18"/>
  <c r="Z81" i="18"/>
  <c r="AA81" i="18"/>
  <c r="AB81" i="18"/>
  <c r="AC81" i="18"/>
  <c r="AD81" i="18"/>
  <c r="AE81" i="18"/>
  <c r="AF81" i="18"/>
  <c r="AG81" i="18"/>
  <c r="AH81" i="18"/>
  <c r="AI81" i="18"/>
  <c r="AJ81" i="18"/>
  <c r="AK81" i="18"/>
  <c r="AL81" i="18"/>
  <c r="AM81" i="18"/>
  <c r="AN81" i="18"/>
  <c r="AO81" i="18"/>
  <c r="AP81" i="18"/>
  <c r="AQ81" i="18"/>
  <c r="E82" i="18"/>
  <c r="F82" i="18"/>
  <c r="G82" i="18"/>
  <c r="H82" i="18"/>
  <c r="I82" i="18"/>
  <c r="J82" i="18"/>
  <c r="K82" i="18"/>
  <c r="L82" i="18"/>
  <c r="M82" i="18"/>
  <c r="N82" i="18"/>
  <c r="O82" i="18"/>
  <c r="P82" i="18"/>
  <c r="Q82" i="18"/>
  <c r="R82" i="18"/>
  <c r="S82" i="18"/>
  <c r="T82" i="18"/>
  <c r="U82" i="18"/>
  <c r="V82" i="18"/>
  <c r="W82" i="18"/>
  <c r="X82" i="18"/>
  <c r="Y82" i="18"/>
  <c r="Z82" i="18"/>
  <c r="AA82" i="18"/>
  <c r="AB82" i="18"/>
  <c r="AC82" i="18"/>
  <c r="AD82" i="18"/>
  <c r="AE82" i="18"/>
  <c r="AF82" i="18"/>
  <c r="AG82" i="18"/>
  <c r="AH82" i="18"/>
  <c r="AI82" i="18"/>
  <c r="AJ82" i="18"/>
  <c r="AK82" i="18"/>
  <c r="AL82" i="18"/>
  <c r="AM82" i="18"/>
  <c r="AN82" i="18"/>
  <c r="AO82" i="18"/>
  <c r="AP82" i="18"/>
  <c r="AQ82" i="18"/>
  <c r="E83" i="18"/>
  <c r="F83" i="18"/>
  <c r="G83" i="18"/>
  <c r="H83" i="18"/>
  <c r="I83" i="18"/>
  <c r="J83" i="18"/>
  <c r="K83" i="18"/>
  <c r="L83" i="18"/>
  <c r="M83" i="18"/>
  <c r="N83" i="18"/>
  <c r="O83" i="18"/>
  <c r="P83" i="18"/>
  <c r="Q83" i="18"/>
  <c r="R83" i="18"/>
  <c r="S83" i="18"/>
  <c r="T83" i="18"/>
  <c r="U83" i="18"/>
  <c r="V83" i="18"/>
  <c r="W83" i="18"/>
  <c r="X83" i="18"/>
  <c r="Y83" i="18"/>
  <c r="Z83" i="18"/>
  <c r="AA83" i="18"/>
  <c r="AB83" i="18"/>
  <c r="AC83" i="18"/>
  <c r="AD83" i="18"/>
  <c r="AE83" i="18"/>
  <c r="AF83" i="18"/>
  <c r="AG83" i="18"/>
  <c r="AH83" i="18"/>
  <c r="AI83" i="18"/>
  <c r="AJ83" i="18"/>
  <c r="AK83" i="18"/>
  <c r="AL83" i="18"/>
  <c r="AM83" i="18"/>
  <c r="AN83" i="18"/>
  <c r="AO83" i="18"/>
  <c r="AP83" i="18"/>
  <c r="AQ83" i="18"/>
  <c r="E84" i="18"/>
  <c r="F84" i="18"/>
  <c r="G84" i="18"/>
  <c r="H84" i="18"/>
  <c r="I84" i="18"/>
  <c r="J84" i="18"/>
  <c r="K84" i="18"/>
  <c r="L84" i="18"/>
  <c r="M84" i="18"/>
  <c r="N84" i="18"/>
  <c r="O84" i="18"/>
  <c r="P84" i="18"/>
  <c r="Q84" i="18"/>
  <c r="R84" i="18"/>
  <c r="S84" i="18"/>
  <c r="T84" i="18"/>
  <c r="U84" i="18"/>
  <c r="V84" i="18"/>
  <c r="W84" i="18"/>
  <c r="X84" i="18"/>
  <c r="Y84" i="18"/>
  <c r="Z84" i="18"/>
  <c r="AA84" i="18"/>
  <c r="AB84" i="18"/>
  <c r="AC84" i="18"/>
  <c r="AD84" i="18"/>
  <c r="AE84" i="18"/>
  <c r="AF84" i="18"/>
  <c r="AG84" i="18"/>
  <c r="AH84" i="18"/>
  <c r="AI84" i="18"/>
  <c r="AJ84" i="18"/>
  <c r="AK84" i="18"/>
  <c r="AL84" i="18"/>
  <c r="AM84" i="18"/>
  <c r="AN84" i="18"/>
  <c r="AO84" i="18"/>
  <c r="AP84" i="18"/>
  <c r="AQ84" i="18"/>
  <c r="E85" i="18"/>
  <c r="F85" i="18"/>
  <c r="G85" i="18"/>
  <c r="H85" i="18"/>
  <c r="I85" i="18"/>
  <c r="J85" i="18"/>
  <c r="K85" i="18"/>
  <c r="L85" i="18"/>
  <c r="M85" i="18"/>
  <c r="N85" i="18"/>
  <c r="O85" i="18"/>
  <c r="P85" i="18"/>
  <c r="Q85" i="18"/>
  <c r="R85" i="18"/>
  <c r="S85" i="18"/>
  <c r="T85" i="18"/>
  <c r="U85" i="18"/>
  <c r="V85" i="18"/>
  <c r="W85" i="18"/>
  <c r="X85" i="18"/>
  <c r="Y85" i="18"/>
  <c r="Z85" i="18"/>
  <c r="AA85" i="18"/>
  <c r="AB85" i="18"/>
  <c r="AC85" i="18"/>
  <c r="AD85" i="18"/>
  <c r="AE85" i="18"/>
  <c r="AF85" i="18"/>
  <c r="AG85" i="18"/>
  <c r="AH85" i="18"/>
  <c r="AI85" i="18"/>
  <c r="AJ85" i="18"/>
  <c r="AK85" i="18"/>
  <c r="AL85" i="18"/>
  <c r="AM85" i="18"/>
  <c r="AN85" i="18"/>
  <c r="AO85" i="18"/>
  <c r="AP85" i="18"/>
  <c r="AQ85" i="18"/>
  <c r="E86" i="18"/>
  <c r="F86" i="18"/>
  <c r="G86" i="18"/>
  <c r="H86" i="18"/>
  <c r="I86" i="18"/>
  <c r="J86" i="18"/>
  <c r="K86" i="18"/>
  <c r="L86" i="18"/>
  <c r="M86" i="18"/>
  <c r="N86" i="18"/>
  <c r="O86" i="18"/>
  <c r="P86" i="18"/>
  <c r="Q86" i="18"/>
  <c r="R86" i="18"/>
  <c r="S86" i="18"/>
  <c r="T86" i="18"/>
  <c r="U86" i="18"/>
  <c r="V86" i="18"/>
  <c r="W86" i="18"/>
  <c r="X86" i="18"/>
  <c r="Y86" i="18"/>
  <c r="Z86" i="18"/>
  <c r="AA86" i="18"/>
  <c r="AB86" i="18"/>
  <c r="AC86" i="18"/>
  <c r="AD86" i="18"/>
  <c r="AE86" i="18"/>
  <c r="AF86" i="18"/>
  <c r="AG86" i="18"/>
  <c r="AH86" i="18"/>
  <c r="AI86" i="18"/>
  <c r="AJ86" i="18"/>
  <c r="AK86" i="18"/>
  <c r="AL86" i="18"/>
  <c r="AM86" i="18"/>
  <c r="AN86" i="18"/>
  <c r="AO86" i="18"/>
  <c r="AP86" i="18"/>
  <c r="AQ86" i="18"/>
  <c r="D81" i="18"/>
  <c r="D82" i="18"/>
  <c r="D83" i="18"/>
  <c r="D84" i="18"/>
  <c r="D85" i="18"/>
  <c r="D86" i="18"/>
  <c r="D80" i="18"/>
  <c r="D4" i="42" l="1"/>
  <c r="D22" i="42" l="1"/>
  <c r="O4" i="42" l="1"/>
  <c r="O22" i="42" s="1"/>
  <c r="R4" i="42"/>
  <c r="AG4" i="42"/>
  <c r="AG22" i="42" s="1"/>
  <c r="AH4" i="42"/>
  <c r="AH22" i="42" s="1"/>
  <c r="AQ4" i="42"/>
  <c r="AQ22" i="42" s="1"/>
  <c r="AF4" i="42"/>
  <c r="S4" i="42"/>
  <c r="S22" i="42" s="1"/>
  <c r="AL4" i="42"/>
  <c r="AL13" i="42" s="1"/>
  <c r="T4" i="42"/>
  <c r="T13" i="42" s="1"/>
  <c r="AJ4" i="42"/>
  <c r="AJ22" i="42" s="1"/>
  <c r="F4" i="42"/>
  <c r="F22" i="42" s="1"/>
  <c r="U4" i="42"/>
  <c r="U22" i="42" s="1"/>
  <c r="AK4" i="42"/>
  <c r="AK22" i="42" s="1"/>
  <c r="D13" i="42"/>
  <c r="G4" i="42"/>
  <c r="G22" i="42" s="1"/>
  <c r="V4" i="42"/>
  <c r="V22" i="42" s="1"/>
  <c r="H4" i="42"/>
  <c r="H13" i="42" s="1"/>
  <c r="X4" i="42"/>
  <c r="X22" i="42" s="1"/>
  <c r="AM4" i="42"/>
  <c r="AM22" i="42" s="1"/>
  <c r="I4" i="42"/>
  <c r="I13" i="42" s="1"/>
  <c r="Y4" i="42"/>
  <c r="Y22" i="42" s="1"/>
  <c r="AP4" i="42"/>
  <c r="AP22" i="42" s="1"/>
  <c r="J4" i="42"/>
  <c r="Z4" i="42"/>
  <c r="Z13" i="42" s="1"/>
  <c r="L4" i="42"/>
  <c r="AA4" i="42"/>
  <c r="AA22" i="42" s="1"/>
  <c r="M4" i="42"/>
  <c r="M22" i="42" s="1"/>
  <c r="AD4" i="42"/>
  <c r="N4" i="42"/>
  <c r="N13" i="42" s="1"/>
  <c r="AE4" i="42"/>
  <c r="AE13" i="42" s="1"/>
  <c r="K4" i="42"/>
  <c r="W4" i="42"/>
  <c r="AI4" i="42"/>
  <c r="P4" i="42"/>
  <c r="AB4" i="42"/>
  <c r="AN4" i="42"/>
  <c r="E4" i="42"/>
  <c r="Q4" i="42"/>
  <c r="AC4" i="42"/>
  <c r="AO4" i="42"/>
  <c r="O13" i="42" l="1"/>
  <c r="T22" i="42"/>
  <c r="AP13" i="42"/>
  <c r="AJ13" i="42"/>
  <c r="Y13" i="42"/>
  <c r="V13" i="42"/>
  <c r="Z22" i="42"/>
  <c r="F13" i="42"/>
  <c r="M13" i="42"/>
  <c r="AH13" i="42"/>
  <c r="AK13" i="42"/>
  <c r="AQ13" i="42"/>
  <c r="X13" i="42"/>
  <c r="H22" i="42"/>
  <c r="I22" i="42"/>
  <c r="G13" i="42"/>
  <c r="AM13" i="42"/>
  <c r="L22" i="42"/>
  <c r="L13" i="42"/>
  <c r="N22" i="42"/>
  <c r="S13" i="42"/>
  <c r="U13" i="42"/>
  <c r="J22" i="42"/>
  <c r="J13" i="42"/>
  <c r="R22" i="42"/>
  <c r="R13" i="42"/>
  <c r="AL22" i="42"/>
  <c r="AD22" i="42"/>
  <c r="AD13" i="42"/>
  <c r="AF22" i="42"/>
  <c r="AF13" i="42"/>
  <c r="AG13" i="42"/>
  <c r="AE22" i="42"/>
  <c r="AA13" i="42"/>
  <c r="W22" i="42"/>
  <c r="W13" i="42"/>
  <c r="AC22" i="42"/>
  <c r="AC13" i="42"/>
  <c r="E22" i="42"/>
  <c r="E13" i="42"/>
  <c r="K22" i="42"/>
  <c r="K13" i="42"/>
  <c r="AO22" i="42"/>
  <c r="AO13" i="42"/>
  <c r="Q22" i="42"/>
  <c r="Q13" i="42"/>
  <c r="AN22" i="42"/>
  <c r="AN13" i="42"/>
  <c r="AB22" i="42"/>
  <c r="AB13" i="42"/>
  <c r="P22" i="42"/>
  <c r="P13" i="42"/>
  <c r="AI22" i="42"/>
  <c r="AI13" i="42"/>
  <c r="D8" i="42" l="1"/>
  <c r="C5" i="42" l="1"/>
  <c r="E8" i="42" l="1"/>
  <c r="F8" i="42" l="1"/>
  <c r="G8" i="42" l="1"/>
  <c r="H8" i="42" l="1"/>
  <c r="I8" i="42" l="1"/>
  <c r="J8" i="42" l="1"/>
  <c r="K8" i="42" l="1"/>
  <c r="I25" i="42" l="1"/>
  <c r="H24" i="42"/>
  <c r="L25" i="42"/>
  <c r="L24" i="42"/>
  <c r="G25" i="42"/>
  <c r="E25" i="42"/>
  <c r="J25" i="42"/>
  <c r="F24" i="42"/>
  <c r="H25" i="42"/>
  <c r="K25" i="42"/>
  <c r="F25" i="42"/>
  <c r="L8" i="42"/>
  <c r="I24" i="42"/>
  <c r="G24" i="42"/>
  <c r="K24" i="42"/>
  <c r="J24" i="42"/>
  <c r="E24" i="42"/>
  <c r="AA23" i="42" l="1"/>
  <c r="AI23" i="42"/>
  <c r="N23" i="42"/>
  <c r="K17" i="42"/>
  <c r="K23" i="42"/>
  <c r="K26" i="42" s="1"/>
  <c r="Y23" i="42"/>
  <c r="AM23" i="42"/>
  <c r="U23" i="42"/>
  <c r="D25" i="42"/>
  <c r="Z23" i="42"/>
  <c r="P23" i="42"/>
  <c r="J17" i="42"/>
  <c r="J23" i="42"/>
  <c r="J26" i="42" s="1"/>
  <c r="O23" i="42"/>
  <c r="E17" i="42"/>
  <c r="E23" i="42"/>
  <c r="E26" i="42" s="1"/>
  <c r="AN23" i="42"/>
  <c r="AK23" i="42"/>
  <c r="X23" i="42"/>
  <c r="AL23" i="42"/>
  <c r="F17" i="42"/>
  <c r="F23" i="42"/>
  <c r="F26" i="42" s="1"/>
  <c r="S23" i="42"/>
  <c r="C14" i="42"/>
  <c r="D17" i="42"/>
  <c r="D23" i="42"/>
  <c r="AB23" i="42"/>
  <c r="H17" i="42"/>
  <c r="H23" i="42"/>
  <c r="H26" i="42" s="1"/>
  <c r="R23" i="42"/>
  <c r="V23" i="42"/>
  <c r="AJ23" i="42"/>
  <c r="Q23" i="42"/>
  <c r="AO23" i="42"/>
  <c r="I17" i="42"/>
  <c r="I23" i="42"/>
  <c r="I26" i="42" s="1"/>
  <c r="G17" i="42"/>
  <c r="G23" i="42"/>
  <c r="G26" i="42" s="1"/>
  <c r="AF23" i="42"/>
  <c r="AP23" i="42"/>
  <c r="M17" i="42"/>
  <c r="M23" i="42"/>
  <c r="AC23" i="42"/>
  <c r="AE23" i="42"/>
  <c r="M25" i="42"/>
  <c r="AG23" i="42"/>
  <c r="W23" i="42"/>
  <c r="T23" i="42"/>
  <c r="AD23" i="42"/>
  <c r="AH23" i="42"/>
  <c r="D24" i="42"/>
  <c r="AQ23" i="42"/>
  <c r="L17" i="42"/>
  <c r="L23" i="42"/>
  <c r="L26" i="42" s="1"/>
  <c r="M24" i="42" l="1"/>
  <c r="M26" i="42" s="1"/>
  <c r="M8" i="42"/>
  <c r="D26" i="42"/>
  <c r="C23" i="42"/>
  <c r="N17" i="42" l="1"/>
  <c r="N24" i="42"/>
  <c r="N8" i="42"/>
  <c r="N25" i="42"/>
  <c r="O17" i="42"/>
  <c r="O24" i="42" l="1"/>
  <c r="O8" i="42"/>
  <c r="N26" i="42"/>
  <c r="O25" i="42"/>
  <c r="P25" i="42" l="1"/>
  <c r="O26" i="42"/>
  <c r="P17" i="42"/>
  <c r="P24" i="42"/>
  <c r="P8" i="42"/>
  <c r="P26" i="42" l="1"/>
  <c r="Q25" i="42"/>
  <c r="Q17" i="42"/>
  <c r="Q24" i="42"/>
  <c r="Q26" i="42" s="1"/>
  <c r="Q8" i="42"/>
  <c r="R17" i="42" l="1"/>
  <c r="R24" i="42"/>
  <c r="R8" i="42"/>
  <c r="R25" i="42"/>
  <c r="S17" i="42" l="1"/>
  <c r="S24" i="42"/>
  <c r="S8" i="42"/>
  <c r="R26" i="42"/>
  <c r="S25" i="42"/>
  <c r="T17" i="42" l="1"/>
  <c r="T24" i="42"/>
  <c r="T8" i="42"/>
  <c r="T25" i="42"/>
  <c r="S26" i="42"/>
  <c r="U17" i="42"/>
  <c r="U24" i="42" l="1"/>
  <c r="U8" i="42"/>
  <c r="U25" i="42"/>
  <c r="V17" i="42"/>
  <c r="T26" i="42"/>
  <c r="W17" i="42" l="1"/>
  <c r="V24" i="42"/>
  <c r="V8" i="42"/>
  <c r="U26" i="42"/>
  <c r="V25" i="42"/>
  <c r="V26" i="42" l="1"/>
  <c r="W24" i="42"/>
  <c r="W8" i="42"/>
  <c r="W25" i="42"/>
  <c r="X25" i="42" l="1"/>
  <c r="W26" i="42"/>
  <c r="Y17" i="42"/>
  <c r="X17" i="42"/>
  <c r="X24" i="42"/>
  <c r="X8" i="42"/>
  <c r="X26" i="42" l="1"/>
  <c r="Y24" i="42"/>
  <c r="Y8" i="42"/>
  <c r="Y25" i="42"/>
  <c r="Z17" i="42"/>
  <c r="Z24" i="42" l="1"/>
  <c r="Z8" i="42"/>
  <c r="Z25" i="42"/>
  <c r="Y26" i="42"/>
  <c r="AA25" i="42" l="1"/>
  <c r="AA17" i="42"/>
  <c r="AA24" i="42"/>
  <c r="AA26" i="42" s="1"/>
  <c r="AA8" i="42"/>
  <c r="Z26" i="42"/>
  <c r="AB25" i="42" l="1"/>
  <c r="AB17" i="42"/>
  <c r="AB24" i="42"/>
  <c r="AB8" i="42"/>
  <c r="AB26" i="42" l="1"/>
  <c r="AC25" i="42"/>
  <c r="AC17" i="42"/>
  <c r="AC24" i="42"/>
  <c r="AC26" i="42" s="1"/>
  <c r="AC8" i="42"/>
  <c r="AD25" i="42" l="1"/>
  <c r="AD17" i="42"/>
  <c r="AE17" i="42"/>
  <c r="AD24" i="42"/>
  <c r="AD8" i="42"/>
  <c r="AD26" i="42" l="1"/>
  <c r="AE24" i="42"/>
  <c r="AE8" i="42"/>
  <c r="AE25" i="42"/>
  <c r="AE26" i="42" l="1"/>
  <c r="AF25" i="42"/>
  <c r="AF17" i="42"/>
  <c r="AF24" i="42"/>
  <c r="AF8" i="42"/>
  <c r="AF26" i="42" l="1"/>
  <c r="AH17" i="42"/>
  <c r="AG25" i="42"/>
  <c r="AG17" i="42"/>
  <c r="AG24" i="42"/>
  <c r="AG8" i="42"/>
  <c r="AG26" i="42" l="1"/>
  <c r="AH24" i="42"/>
  <c r="AH8" i="42"/>
  <c r="AI17" i="42"/>
  <c r="AH25" i="42"/>
  <c r="AI24" i="42" l="1"/>
  <c r="AI8" i="42"/>
  <c r="AH26" i="42"/>
  <c r="AI25" i="42"/>
  <c r="AJ25" i="42" l="1"/>
  <c r="AJ17" i="42"/>
  <c r="AJ24" i="42"/>
  <c r="AJ8" i="42"/>
  <c r="AK17" i="42"/>
  <c r="AI26" i="42"/>
  <c r="AJ26" i="42" l="1"/>
  <c r="AK25" i="42"/>
  <c r="AL17" i="42"/>
  <c r="AK24" i="42"/>
  <c r="AK26" i="42" s="1"/>
  <c r="AK8" i="42"/>
  <c r="AL24" i="42" l="1"/>
  <c r="AL8" i="42"/>
  <c r="AL25" i="42"/>
  <c r="AM17" i="42" l="1"/>
  <c r="AM24" i="42"/>
  <c r="AM8" i="42"/>
  <c r="AM25" i="42"/>
  <c r="AL26" i="42"/>
  <c r="AN17" i="42" l="1"/>
  <c r="AN25" i="42"/>
  <c r="AN24" i="42"/>
  <c r="AN26" i="42" s="1"/>
  <c r="AN8" i="42"/>
  <c r="AO17" i="42"/>
  <c r="AM26" i="42"/>
  <c r="AO24" i="42" l="1"/>
  <c r="AO8" i="42"/>
  <c r="AO25" i="42"/>
  <c r="AP17" i="42" l="1"/>
  <c r="AP24" i="42"/>
  <c r="AP8" i="42"/>
  <c r="AP25" i="42"/>
  <c r="AQ17" i="42"/>
  <c r="AO26" i="42"/>
  <c r="AQ25" i="42" l="1"/>
  <c r="AQ24" i="42"/>
  <c r="AQ8" i="42"/>
  <c r="AP26" i="42"/>
  <c r="AQ26" i="42" l="1"/>
  <c r="C16" i="42"/>
  <c r="C17" i="42" l="1"/>
  <c r="C15" i="42"/>
  <c r="C8" i="42"/>
  <c r="C6" i="42"/>
  <c r="C25" i="42"/>
  <c r="C7" i="42"/>
  <c r="C26" i="42" l="1"/>
  <c r="C24" i="42"/>
  <c r="AD216" i="1" l="1"/>
  <c r="AE216" i="1" s="1"/>
  <c r="AF216" i="1" s="1"/>
  <c r="AG216" i="1" s="1"/>
  <c r="AH216" i="1" s="1"/>
  <c r="AI216" i="1" s="1"/>
  <c r="AJ216" i="1" s="1"/>
  <c r="AK216" i="1" s="1"/>
  <c r="AL216" i="1" s="1"/>
  <c r="AM216" i="1" s="1"/>
  <c r="AN216" i="1" s="1"/>
  <c r="AO216" i="1" s="1"/>
  <c r="AP216" i="1" s="1"/>
  <c r="AQ216" i="1" s="1"/>
  <c r="AR216" i="1" s="1"/>
  <c r="AS216" i="1" s="1"/>
  <c r="AT216" i="1" s="1"/>
  <c r="AU216" i="1" s="1"/>
  <c r="AV216" i="1" s="1"/>
  <c r="AW216" i="1" s="1"/>
  <c r="AX216" i="1" s="1"/>
  <c r="AY216" i="1" s="1"/>
  <c r="AZ216" i="1" s="1"/>
  <c r="BA216" i="1" s="1"/>
  <c r="BB216" i="1" s="1"/>
  <c r="Y216" i="1"/>
  <c r="Z216" i="1" s="1"/>
  <c r="AA216" i="1" s="1"/>
  <c r="AB216" i="1" s="1"/>
  <c r="T216" i="1"/>
  <c r="U216" i="1" s="1"/>
  <c r="V216" i="1" s="1"/>
  <c r="W216" i="1" s="1"/>
  <c r="O216" i="1"/>
  <c r="P216" i="1" s="1"/>
  <c r="Q216" i="1" s="1"/>
  <c r="R216" i="1" s="1"/>
  <c r="J216" i="1"/>
  <c r="K216" i="1" s="1"/>
  <c r="L216" i="1" s="1"/>
  <c r="M216" i="1" s="1"/>
  <c r="E216" i="1"/>
  <c r="F216" i="1" s="1"/>
  <c r="G216" i="1" s="1"/>
  <c r="H216" i="1" s="1"/>
  <c r="D4" i="37" l="1"/>
  <c r="D4" i="38"/>
  <c r="D4" i="39"/>
  <c r="D4" i="40"/>
  <c r="D4" i="41"/>
  <c r="AQ61" i="41" l="1"/>
  <c r="AP61" i="41"/>
  <c r="AO61" i="41"/>
  <c r="AN61" i="41"/>
  <c r="AM61" i="41"/>
  <c r="AL61" i="41"/>
  <c r="AK61" i="41"/>
  <c r="AJ61" i="41"/>
  <c r="AI61" i="41"/>
  <c r="AH61" i="41"/>
  <c r="AG61" i="41"/>
  <c r="AF61" i="41"/>
  <c r="AE61" i="41"/>
  <c r="AD61" i="41"/>
  <c r="AC61" i="41"/>
  <c r="AB61" i="41"/>
  <c r="AA61" i="41"/>
  <c r="Z61" i="41"/>
  <c r="Y61" i="41"/>
  <c r="X61" i="41"/>
  <c r="W61" i="41"/>
  <c r="V61" i="41"/>
  <c r="U61" i="41"/>
  <c r="T61" i="41"/>
  <c r="S61" i="41"/>
  <c r="R61" i="41"/>
  <c r="Q61" i="41"/>
  <c r="P61" i="41"/>
  <c r="O61" i="41"/>
  <c r="N61" i="41"/>
  <c r="M61" i="41"/>
  <c r="L61" i="41"/>
  <c r="K61" i="41"/>
  <c r="J61" i="41"/>
  <c r="I61" i="41"/>
  <c r="H61" i="41"/>
  <c r="G61" i="41"/>
  <c r="F61" i="41"/>
  <c r="E61" i="41"/>
  <c r="D61" i="41"/>
  <c r="AQ60" i="41"/>
  <c r="AP60" i="41"/>
  <c r="AO60" i="41"/>
  <c r="AN60" i="41"/>
  <c r="AM60" i="41"/>
  <c r="AL60" i="41"/>
  <c r="AK60" i="41"/>
  <c r="AJ60" i="41"/>
  <c r="AI60" i="41"/>
  <c r="AH60" i="41"/>
  <c r="AG60" i="41"/>
  <c r="AF60" i="41"/>
  <c r="AE60" i="41"/>
  <c r="AD60" i="41"/>
  <c r="AC60" i="41"/>
  <c r="AB60" i="41"/>
  <c r="AA60" i="41"/>
  <c r="Z60" i="41"/>
  <c r="Y60" i="41"/>
  <c r="X60" i="41"/>
  <c r="W60" i="41"/>
  <c r="V60" i="41"/>
  <c r="U60" i="41"/>
  <c r="T60" i="41"/>
  <c r="S60" i="41"/>
  <c r="R60" i="41"/>
  <c r="Q60" i="41"/>
  <c r="P60" i="41"/>
  <c r="O60" i="41"/>
  <c r="N60" i="41"/>
  <c r="M60" i="41"/>
  <c r="L60" i="41"/>
  <c r="K60" i="41"/>
  <c r="J60" i="41"/>
  <c r="I60" i="41"/>
  <c r="H60" i="41"/>
  <c r="G60" i="41"/>
  <c r="F60" i="41"/>
  <c r="E60" i="41"/>
  <c r="D60" i="41"/>
  <c r="AQ59" i="41"/>
  <c r="AP59" i="41"/>
  <c r="AO59" i="41"/>
  <c r="AN59" i="41"/>
  <c r="AM59" i="41"/>
  <c r="AL59" i="41"/>
  <c r="AK59" i="41"/>
  <c r="AJ59" i="41"/>
  <c r="AI59" i="41"/>
  <c r="AH59" i="41"/>
  <c r="AG59" i="41"/>
  <c r="AF59" i="41"/>
  <c r="AE59" i="41"/>
  <c r="AD59" i="41"/>
  <c r="AC59" i="41"/>
  <c r="AB59" i="41"/>
  <c r="AA59" i="41"/>
  <c r="Z59" i="41"/>
  <c r="Y59" i="41"/>
  <c r="X59" i="41"/>
  <c r="W59" i="41"/>
  <c r="V59" i="41"/>
  <c r="U59" i="41"/>
  <c r="T59" i="41"/>
  <c r="S59" i="41"/>
  <c r="R59" i="41"/>
  <c r="Q59" i="41"/>
  <c r="P59" i="41"/>
  <c r="O59" i="41"/>
  <c r="N59" i="41"/>
  <c r="M59" i="41"/>
  <c r="L59" i="41"/>
  <c r="K59" i="41"/>
  <c r="J59" i="41"/>
  <c r="I59" i="41"/>
  <c r="H59" i="41"/>
  <c r="G59" i="41"/>
  <c r="F59" i="41"/>
  <c r="E59" i="41"/>
  <c r="D59" i="41"/>
  <c r="AQ58" i="41"/>
  <c r="AP58" i="41"/>
  <c r="AO58" i="41"/>
  <c r="AN58" i="41"/>
  <c r="AM58" i="41"/>
  <c r="AL58" i="41"/>
  <c r="AK58" i="41"/>
  <c r="AJ58" i="41"/>
  <c r="AI58" i="41"/>
  <c r="AH58" i="41"/>
  <c r="AG58" i="41"/>
  <c r="AF58" i="41"/>
  <c r="AE58" i="41"/>
  <c r="AD58" i="41"/>
  <c r="AC58" i="41"/>
  <c r="AB58" i="41"/>
  <c r="AA58" i="41"/>
  <c r="Z58" i="41"/>
  <c r="Y58" i="41"/>
  <c r="X58" i="41"/>
  <c r="W58" i="41"/>
  <c r="V58" i="41"/>
  <c r="U58" i="41"/>
  <c r="T58" i="41"/>
  <c r="S58" i="41"/>
  <c r="R58" i="41"/>
  <c r="Q58" i="41"/>
  <c r="P58" i="41"/>
  <c r="O58" i="41"/>
  <c r="N58" i="41"/>
  <c r="M58" i="41"/>
  <c r="L58" i="41"/>
  <c r="K58" i="41"/>
  <c r="J58" i="41"/>
  <c r="I58" i="41"/>
  <c r="H58" i="41"/>
  <c r="G58" i="41"/>
  <c r="F58" i="41"/>
  <c r="E58" i="41"/>
  <c r="D58" i="41"/>
  <c r="AQ57" i="41"/>
  <c r="AP57" i="41"/>
  <c r="AO57" i="41"/>
  <c r="AN57" i="41"/>
  <c r="AM57" i="41"/>
  <c r="AL57" i="41"/>
  <c r="AK57" i="41"/>
  <c r="AJ57" i="41"/>
  <c r="AI57" i="41"/>
  <c r="AH57" i="41"/>
  <c r="AG57" i="41"/>
  <c r="AF57" i="41"/>
  <c r="AE57" i="41"/>
  <c r="AD57" i="41"/>
  <c r="AC57" i="41"/>
  <c r="AB57" i="41"/>
  <c r="AA57" i="41"/>
  <c r="Z57" i="41"/>
  <c r="Y57" i="41"/>
  <c r="X57" i="41"/>
  <c r="W57" i="41"/>
  <c r="V57" i="41"/>
  <c r="U57" i="41"/>
  <c r="T57" i="41"/>
  <c r="S57" i="41"/>
  <c r="R57" i="41"/>
  <c r="Q57" i="41"/>
  <c r="P57" i="41"/>
  <c r="O57" i="41"/>
  <c r="N57" i="41"/>
  <c r="M57" i="41"/>
  <c r="L57" i="41"/>
  <c r="K57" i="41"/>
  <c r="J57" i="41"/>
  <c r="I57" i="41"/>
  <c r="H57" i="41"/>
  <c r="G57" i="41"/>
  <c r="F57" i="41"/>
  <c r="E57" i="41"/>
  <c r="D57" i="41"/>
  <c r="AQ56" i="41"/>
  <c r="AP56" i="41"/>
  <c r="AO56" i="41"/>
  <c r="AN56" i="41"/>
  <c r="AM56" i="41"/>
  <c r="AL56" i="41"/>
  <c r="AK56" i="41"/>
  <c r="AJ56" i="41"/>
  <c r="AI56" i="41"/>
  <c r="AH56" i="41"/>
  <c r="AG56" i="41"/>
  <c r="AF56" i="41"/>
  <c r="AE56" i="41"/>
  <c r="AD56" i="41"/>
  <c r="AC56" i="41"/>
  <c r="AB56" i="41"/>
  <c r="AA56" i="41"/>
  <c r="Z56" i="41"/>
  <c r="Y56" i="41"/>
  <c r="X56" i="41"/>
  <c r="W56" i="41"/>
  <c r="V56" i="41"/>
  <c r="U56" i="41"/>
  <c r="T56" i="41"/>
  <c r="S56" i="41"/>
  <c r="R56" i="41"/>
  <c r="Q56" i="41"/>
  <c r="P56" i="41"/>
  <c r="O56" i="41"/>
  <c r="N56" i="41"/>
  <c r="M56" i="41"/>
  <c r="L56" i="41"/>
  <c r="K56" i="41"/>
  <c r="J56" i="41"/>
  <c r="I56" i="41"/>
  <c r="H56" i="41"/>
  <c r="G56" i="41"/>
  <c r="F56" i="41"/>
  <c r="E56" i="41"/>
  <c r="D56" i="41"/>
  <c r="AQ55" i="41"/>
  <c r="AP55" i="41"/>
  <c r="AO55" i="41"/>
  <c r="AN55" i="41"/>
  <c r="AM55" i="41"/>
  <c r="AL55" i="41"/>
  <c r="AK55" i="41"/>
  <c r="AJ55" i="41"/>
  <c r="AI55" i="41"/>
  <c r="AH55" i="41"/>
  <c r="AG55" i="41"/>
  <c r="AF55" i="41"/>
  <c r="AE55" i="41"/>
  <c r="AD55" i="41"/>
  <c r="AC55" i="41"/>
  <c r="AB55" i="41"/>
  <c r="AA55" i="41"/>
  <c r="Z55" i="41"/>
  <c r="Y55" i="41"/>
  <c r="X55" i="41"/>
  <c r="W55" i="41"/>
  <c r="V55" i="41"/>
  <c r="U55" i="41"/>
  <c r="T55" i="41"/>
  <c r="S55" i="41"/>
  <c r="R55" i="41"/>
  <c r="Q55" i="41"/>
  <c r="P55" i="41"/>
  <c r="O55" i="41"/>
  <c r="N55" i="41"/>
  <c r="M55" i="41"/>
  <c r="L55" i="41"/>
  <c r="K55" i="41"/>
  <c r="J55" i="41"/>
  <c r="I55" i="41"/>
  <c r="H55" i="41"/>
  <c r="G55" i="41"/>
  <c r="F55" i="41"/>
  <c r="E55" i="41"/>
  <c r="D55" i="41"/>
  <c r="AQ54" i="41"/>
  <c r="AP54" i="41"/>
  <c r="AO54" i="41"/>
  <c r="AN54" i="41"/>
  <c r="AM54" i="41"/>
  <c r="AL54" i="41"/>
  <c r="AK54" i="41"/>
  <c r="AJ54" i="41"/>
  <c r="AI54" i="41"/>
  <c r="AH54" i="41"/>
  <c r="AG54" i="41"/>
  <c r="AF54" i="41"/>
  <c r="AE54" i="41"/>
  <c r="AD54" i="41"/>
  <c r="AC54" i="41"/>
  <c r="AB54" i="41"/>
  <c r="AA54" i="41"/>
  <c r="Z54" i="41"/>
  <c r="Y54" i="41"/>
  <c r="X54" i="41"/>
  <c r="W54" i="41"/>
  <c r="V54" i="41"/>
  <c r="U54" i="41"/>
  <c r="T54" i="41"/>
  <c r="S54" i="41"/>
  <c r="R54" i="41"/>
  <c r="Q54" i="41"/>
  <c r="P54" i="41"/>
  <c r="O54" i="41"/>
  <c r="N54" i="41"/>
  <c r="M54" i="41"/>
  <c r="L54" i="41"/>
  <c r="K54" i="41"/>
  <c r="J54" i="41"/>
  <c r="I54" i="41"/>
  <c r="H54" i="41"/>
  <c r="G54" i="41"/>
  <c r="F54" i="41"/>
  <c r="E54" i="41"/>
  <c r="D54" i="41"/>
  <c r="AQ53" i="41"/>
  <c r="AP53" i="41"/>
  <c r="AO53" i="41"/>
  <c r="AN53" i="41"/>
  <c r="AM53" i="41"/>
  <c r="AL53" i="41"/>
  <c r="AK53" i="41"/>
  <c r="AJ53" i="41"/>
  <c r="AI53" i="41"/>
  <c r="AH53" i="41"/>
  <c r="AG53" i="41"/>
  <c r="AF53" i="41"/>
  <c r="AE53" i="41"/>
  <c r="AD53" i="41"/>
  <c r="AC53" i="41"/>
  <c r="AB53" i="41"/>
  <c r="AA53" i="41"/>
  <c r="Z53" i="41"/>
  <c r="Y53" i="41"/>
  <c r="X53" i="41"/>
  <c r="W53" i="41"/>
  <c r="V53" i="41"/>
  <c r="U53" i="41"/>
  <c r="T53" i="41"/>
  <c r="S53" i="41"/>
  <c r="R53" i="41"/>
  <c r="Q53" i="41"/>
  <c r="P53" i="41"/>
  <c r="O53" i="41"/>
  <c r="N53" i="41"/>
  <c r="M53" i="41"/>
  <c r="L53" i="41"/>
  <c r="K53" i="41"/>
  <c r="J53" i="41"/>
  <c r="I53" i="41"/>
  <c r="H53" i="41"/>
  <c r="G53" i="41"/>
  <c r="F53" i="41"/>
  <c r="E53" i="41"/>
  <c r="D53" i="41"/>
  <c r="AQ52" i="41"/>
  <c r="AP52" i="41"/>
  <c r="AO52" i="41"/>
  <c r="AN52" i="41"/>
  <c r="AM52" i="41"/>
  <c r="AL52" i="41"/>
  <c r="AK52" i="41"/>
  <c r="AJ52" i="41"/>
  <c r="AI52" i="41"/>
  <c r="AH52" i="41"/>
  <c r="AG52" i="41"/>
  <c r="AF52" i="41"/>
  <c r="AE52" i="41"/>
  <c r="AD52" i="41"/>
  <c r="AC52" i="41"/>
  <c r="AB52" i="41"/>
  <c r="AA52" i="41"/>
  <c r="Z52" i="41"/>
  <c r="Y52" i="41"/>
  <c r="X52" i="41"/>
  <c r="W52" i="41"/>
  <c r="V52" i="41"/>
  <c r="U52" i="41"/>
  <c r="T52" i="41"/>
  <c r="S52" i="41"/>
  <c r="R52" i="41"/>
  <c r="Q52" i="41"/>
  <c r="P52" i="41"/>
  <c r="O52" i="41"/>
  <c r="N52" i="41"/>
  <c r="M52" i="41"/>
  <c r="L52" i="41"/>
  <c r="K52" i="41"/>
  <c r="J52" i="41"/>
  <c r="I52" i="41"/>
  <c r="H52" i="41"/>
  <c r="G52" i="41"/>
  <c r="F52" i="41"/>
  <c r="E52" i="41"/>
  <c r="D52" i="41"/>
  <c r="AQ51" i="41"/>
  <c r="AP51" i="41"/>
  <c r="AO51" i="41"/>
  <c r="AN51" i="41"/>
  <c r="AM51" i="41"/>
  <c r="AL51" i="41"/>
  <c r="AK51" i="41"/>
  <c r="AJ51" i="41"/>
  <c r="AI51" i="41"/>
  <c r="AH51" i="41"/>
  <c r="AG51" i="41"/>
  <c r="AF51" i="41"/>
  <c r="AE51" i="41"/>
  <c r="AD51" i="41"/>
  <c r="AC51" i="41"/>
  <c r="AB51" i="41"/>
  <c r="AA51" i="41"/>
  <c r="Z51" i="41"/>
  <c r="Y51" i="41"/>
  <c r="X51" i="41"/>
  <c r="W51" i="41"/>
  <c r="V51" i="41"/>
  <c r="U51" i="41"/>
  <c r="T51" i="41"/>
  <c r="S51" i="41"/>
  <c r="R51" i="41"/>
  <c r="Q51" i="41"/>
  <c r="P51" i="41"/>
  <c r="O51" i="41"/>
  <c r="N51" i="41"/>
  <c r="M51" i="41"/>
  <c r="L51" i="41"/>
  <c r="K51" i="41"/>
  <c r="J51" i="41"/>
  <c r="I51" i="41"/>
  <c r="H51" i="41"/>
  <c r="G51" i="41"/>
  <c r="F51" i="41"/>
  <c r="E51" i="41"/>
  <c r="D51" i="41"/>
  <c r="AQ50" i="41"/>
  <c r="AP50" i="41"/>
  <c r="AO50" i="41"/>
  <c r="AN50" i="41"/>
  <c r="AM50" i="41"/>
  <c r="AL50" i="41"/>
  <c r="AK50" i="41"/>
  <c r="AJ50" i="41"/>
  <c r="AI50" i="41"/>
  <c r="AH50" i="41"/>
  <c r="AG50" i="41"/>
  <c r="AF50" i="41"/>
  <c r="AE50" i="41"/>
  <c r="AD50" i="41"/>
  <c r="AC50" i="41"/>
  <c r="AB50" i="41"/>
  <c r="AA50" i="41"/>
  <c r="Z50" i="41"/>
  <c r="Y50" i="41"/>
  <c r="X50" i="41"/>
  <c r="W50" i="41"/>
  <c r="V50" i="41"/>
  <c r="U50" i="41"/>
  <c r="T50" i="41"/>
  <c r="S50" i="41"/>
  <c r="R50" i="41"/>
  <c r="Q50" i="41"/>
  <c r="P50" i="41"/>
  <c r="O50" i="41"/>
  <c r="N50" i="41"/>
  <c r="M50" i="41"/>
  <c r="L50" i="41"/>
  <c r="K50" i="41"/>
  <c r="J50" i="41"/>
  <c r="I50" i="41"/>
  <c r="H50" i="41"/>
  <c r="G50" i="41"/>
  <c r="F50" i="41"/>
  <c r="E50" i="41"/>
  <c r="D50" i="41"/>
  <c r="AQ49" i="41"/>
  <c r="AP49" i="41"/>
  <c r="AO49" i="41"/>
  <c r="AN49" i="41"/>
  <c r="AM49" i="41"/>
  <c r="AL49" i="41"/>
  <c r="AK49" i="41"/>
  <c r="AJ49" i="41"/>
  <c r="AI49" i="41"/>
  <c r="AH49" i="41"/>
  <c r="AG49" i="41"/>
  <c r="AF49" i="41"/>
  <c r="AE49" i="41"/>
  <c r="AD49" i="41"/>
  <c r="AC49" i="41"/>
  <c r="AB49" i="41"/>
  <c r="AA49" i="41"/>
  <c r="Z49" i="41"/>
  <c r="Y49" i="41"/>
  <c r="X49" i="41"/>
  <c r="W49" i="41"/>
  <c r="V49" i="41"/>
  <c r="U49" i="41"/>
  <c r="T49" i="41"/>
  <c r="S49" i="41"/>
  <c r="R49" i="41"/>
  <c r="Q49" i="41"/>
  <c r="P49" i="41"/>
  <c r="O49" i="41"/>
  <c r="N49" i="41"/>
  <c r="M49" i="41"/>
  <c r="L49" i="41"/>
  <c r="K49" i="41"/>
  <c r="J49" i="41"/>
  <c r="I49" i="41"/>
  <c r="H49" i="41"/>
  <c r="G49" i="41"/>
  <c r="F49" i="41"/>
  <c r="E49" i="41"/>
  <c r="D49" i="41"/>
  <c r="AQ48" i="41"/>
  <c r="AP48" i="41"/>
  <c r="AO48" i="41"/>
  <c r="AN48" i="41"/>
  <c r="AM48" i="41"/>
  <c r="AL48" i="41"/>
  <c r="AK48" i="41"/>
  <c r="AJ48" i="41"/>
  <c r="AI48" i="41"/>
  <c r="AH48" i="41"/>
  <c r="AG48" i="41"/>
  <c r="AF48" i="41"/>
  <c r="AE48" i="41"/>
  <c r="AD48" i="41"/>
  <c r="AC48" i="41"/>
  <c r="AB48" i="41"/>
  <c r="AA48" i="41"/>
  <c r="Z48" i="41"/>
  <c r="Y48" i="41"/>
  <c r="X48" i="41"/>
  <c r="W48" i="41"/>
  <c r="V48" i="41"/>
  <c r="U48" i="41"/>
  <c r="T48" i="41"/>
  <c r="S48" i="41"/>
  <c r="R48" i="41"/>
  <c r="Q48" i="41"/>
  <c r="P48" i="41"/>
  <c r="O48" i="41"/>
  <c r="N48" i="41"/>
  <c r="M48" i="41"/>
  <c r="L48" i="41"/>
  <c r="K48" i="41"/>
  <c r="J48" i="41"/>
  <c r="I48" i="41"/>
  <c r="H48" i="41"/>
  <c r="G48" i="41"/>
  <c r="F48" i="41"/>
  <c r="E48" i="41"/>
  <c r="D48" i="41"/>
  <c r="AQ47" i="41"/>
  <c r="AP47" i="41"/>
  <c r="AO47" i="41"/>
  <c r="AN47" i="41"/>
  <c r="AM47" i="41"/>
  <c r="AL47" i="41"/>
  <c r="AK47" i="41"/>
  <c r="AJ47" i="41"/>
  <c r="AI47" i="41"/>
  <c r="AH47" i="41"/>
  <c r="AG47" i="41"/>
  <c r="AF47" i="41"/>
  <c r="AE47" i="41"/>
  <c r="AD47" i="41"/>
  <c r="AC47" i="41"/>
  <c r="AB47" i="41"/>
  <c r="AA47" i="41"/>
  <c r="Z47" i="41"/>
  <c r="Y47" i="41"/>
  <c r="X47" i="41"/>
  <c r="W47" i="41"/>
  <c r="V47" i="41"/>
  <c r="U47" i="41"/>
  <c r="T47" i="41"/>
  <c r="S47" i="41"/>
  <c r="R47" i="41"/>
  <c r="Q47" i="41"/>
  <c r="P47" i="41"/>
  <c r="O47" i="41"/>
  <c r="N47" i="41"/>
  <c r="M47" i="41"/>
  <c r="L47" i="41"/>
  <c r="K47" i="41"/>
  <c r="J47" i="41"/>
  <c r="I47" i="41"/>
  <c r="H47" i="41"/>
  <c r="G47" i="41"/>
  <c r="F47" i="41"/>
  <c r="E47" i="41"/>
  <c r="D47" i="41"/>
  <c r="AQ41" i="41"/>
  <c r="AP41" i="41"/>
  <c r="AO41" i="41"/>
  <c r="AN41" i="41"/>
  <c r="AM41" i="41"/>
  <c r="AL41" i="41"/>
  <c r="AK41" i="41"/>
  <c r="AJ41" i="41"/>
  <c r="AI41" i="41"/>
  <c r="AH41" i="41"/>
  <c r="AG41" i="41"/>
  <c r="AF41" i="41"/>
  <c r="AE41" i="41"/>
  <c r="AD41" i="41"/>
  <c r="AC41" i="41"/>
  <c r="AB41" i="41"/>
  <c r="AA41" i="41"/>
  <c r="Z41" i="41"/>
  <c r="Y41" i="41"/>
  <c r="X41" i="41"/>
  <c r="W41" i="41"/>
  <c r="V41" i="41"/>
  <c r="U41" i="41"/>
  <c r="T41" i="41"/>
  <c r="S41" i="41"/>
  <c r="R41" i="41"/>
  <c r="Q41" i="41"/>
  <c r="P41" i="41"/>
  <c r="O41" i="41"/>
  <c r="N41" i="41"/>
  <c r="M41" i="41"/>
  <c r="L41" i="41"/>
  <c r="K41" i="41"/>
  <c r="J41" i="41"/>
  <c r="I41" i="41"/>
  <c r="H41" i="41"/>
  <c r="G41" i="41"/>
  <c r="F41" i="41"/>
  <c r="E41" i="41"/>
  <c r="D41" i="41"/>
  <c r="C40" i="41"/>
  <c r="C39" i="41"/>
  <c r="C38" i="41"/>
  <c r="C37" i="41"/>
  <c r="C36" i="41"/>
  <c r="C35" i="41"/>
  <c r="C34" i="41"/>
  <c r="C33" i="41"/>
  <c r="C32" i="41"/>
  <c r="C31" i="41"/>
  <c r="C30" i="41"/>
  <c r="C29" i="41"/>
  <c r="C28" i="41"/>
  <c r="C27" i="41"/>
  <c r="C26" i="41"/>
  <c r="D25" i="41"/>
  <c r="AQ20" i="41"/>
  <c r="AP20" i="41"/>
  <c r="AO20" i="41"/>
  <c r="AN20" i="41"/>
  <c r="AM20" i="41"/>
  <c r="AL20" i="41"/>
  <c r="AK20" i="41"/>
  <c r="AJ20" i="41"/>
  <c r="AI20" i="41"/>
  <c r="AH20" i="41"/>
  <c r="AG20" i="41"/>
  <c r="AF20" i="41"/>
  <c r="AE20" i="41"/>
  <c r="AD20" i="41"/>
  <c r="AC20" i="41"/>
  <c r="AB20" i="41"/>
  <c r="AA20" i="41"/>
  <c r="Z20" i="41"/>
  <c r="Y20" i="41"/>
  <c r="X20" i="41"/>
  <c r="W20" i="41"/>
  <c r="V20" i="41"/>
  <c r="U20" i="41"/>
  <c r="T20" i="41"/>
  <c r="S20" i="41"/>
  <c r="R20" i="41"/>
  <c r="Q20" i="41"/>
  <c r="P20" i="41"/>
  <c r="O20" i="41"/>
  <c r="N20" i="41"/>
  <c r="M20" i="41"/>
  <c r="L20" i="41"/>
  <c r="K20" i="41"/>
  <c r="J20" i="41"/>
  <c r="I20" i="41"/>
  <c r="H20" i="41"/>
  <c r="G20" i="41"/>
  <c r="F20" i="41"/>
  <c r="E20" i="41"/>
  <c r="D20" i="41"/>
  <c r="C19" i="41"/>
  <c r="C18" i="41"/>
  <c r="C17" i="41"/>
  <c r="C16" i="41"/>
  <c r="C15" i="41"/>
  <c r="C14" i="41"/>
  <c r="C13" i="41"/>
  <c r="C12" i="41"/>
  <c r="C11" i="41"/>
  <c r="C10" i="41"/>
  <c r="C9" i="41"/>
  <c r="C8" i="41"/>
  <c r="C7" i="41"/>
  <c r="C6" i="41"/>
  <c r="C5" i="41"/>
  <c r="E4" i="41"/>
  <c r="AQ28" i="40"/>
  <c r="AP28" i="40"/>
  <c r="AO28" i="40"/>
  <c r="AN28" i="40"/>
  <c r="AM28" i="40"/>
  <c r="AL28" i="40"/>
  <c r="AK28" i="40"/>
  <c r="AJ28" i="40"/>
  <c r="AI28" i="40"/>
  <c r="AH28" i="40"/>
  <c r="AG28" i="40"/>
  <c r="AF28" i="40"/>
  <c r="AE28" i="40"/>
  <c r="AD28" i="40"/>
  <c r="AC28" i="40"/>
  <c r="AB28" i="40"/>
  <c r="AA28" i="40"/>
  <c r="Z28" i="40"/>
  <c r="Y28" i="40"/>
  <c r="X28" i="40"/>
  <c r="W28" i="40"/>
  <c r="V28" i="40"/>
  <c r="U28" i="40"/>
  <c r="T28" i="40"/>
  <c r="S28" i="40"/>
  <c r="R28" i="40"/>
  <c r="Q28" i="40"/>
  <c r="P28" i="40"/>
  <c r="O28" i="40"/>
  <c r="N28" i="40"/>
  <c r="M28" i="40"/>
  <c r="L28" i="40"/>
  <c r="K28" i="40"/>
  <c r="J28" i="40"/>
  <c r="I28" i="40"/>
  <c r="H28" i="40"/>
  <c r="G28" i="40"/>
  <c r="F28" i="40"/>
  <c r="E28" i="40"/>
  <c r="D28" i="40"/>
  <c r="AQ27" i="40"/>
  <c r="AP27" i="40"/>
  <c r="AO27" i="40"/>
  <c r="AN27" i="40"/>
  <c r="AM27" i="40"/>
  <c r="AL27" i="40"/>
  <c r="AK27" i="40"/>
  <c r="AJ27" i="40"/>
  <c r="AI27" i="40"/>
  <c r="AH27" i="40"/>
  <c r="AG27" i="40"/>
  <c r="AF27" i="40"/>
  <c r="AE27" i="40"/>
  <c r="AD27" i="40"/>
  <c r="AC27" i="40"/>
  <c r="AB27" i="40"/>
  <c r="AA27" i="40"/>
  <c r="Z27" i="40"/>
  <c r="Y27" i="40"/>
  <c r="X27" i="40"/>
  <c r="W27" i="40"/>
  <c r="V27" i="40"/>
  <c r="U27" i="40"/>
  <c r="T27" i="40"/>
  <c r="S27" i="40"/>
  <c r="R27" i="40"/>
  <c r="Q27" i="40"/>
  <c r="P27" i="40"/>
  <c r="O27" i="40"/>
  <c r="N27" i="40"/>
  <c r="M27" i="40"/>
  <c r="L27" i="40"/>
  <c r="K27" i="40"/>
  <c r="J27" i="40"/>
  <c r="I27" i="40"/>
  <c r="H27" i="40"/>
  <c r="G27" i="40"/>
  <c r="F27" i="40"/>
  <c r="E27" i="40"/>
  <c r="D27" i="40"/>
  <c r="AQ26" i="40"/>
  <c r="AP26" i="40"/>
  <c r="AO26" i="40"/>
  <c r="AN26" i="40"/>
  <c r="AM26" i="40"/>
  <c r="AL26" i="40"/>
  <c r="AK26" i="40"/>
  <c r="AJ26" i="40"/>
  <c r="AI26" i="40"/>
  <c r="AH26" i="40"/>
  <c r="AG26" i="40"/>
  <c r="AF26" i="40"/>
  <c r="AE26" i="40"/>
  <c r="AD26" i="40"/>
  <c r="AC26" i="40"/>
  <c r="AB26" i="40"/>
  <c r="AA26" i="40"/>
  <c r="Z26" i="40"/>
  <c r="Y26" i="40"/>
  <c r="X26" i="40"/>
  <c r="W26" i="40"/>
  <c r="V26" i="40"/>
  <c r="U26" i="40"/>
  <c r="T26" i="40"/>
  <c r="S26" i="40"/>
  <c r="R26" i="40"/>
  <c r="Q26" i="40"/>
  <c r="P26" i="40"/>
  <c r="O26" i="40"/>
  <c r="N26" i="40"/>
  <c r="M26" i="40"/>
  <c r="L26" i="40"/>
  <c r="K26" i="40"/>
  <c r="J26" i="40"/>
  <c r="I26" i="40"/>
  <c r="H26" i="40"/>
  <c r="G26" i="40"/>
  <c r="F26" i="40"/>
  <c r="E26" i="40"/>
  <c r="D26" i="40"/>
  <c r="AQ25" i="40"/>
  <c r="AP25" i="40"/>
  <c r="AO25" i="40"/>
  <c r="AN25" i="40"/>
  <c r="AM25" i="40"/>
  <c r="AL25" i="40"/>
  <c r="AK25" i="40"/>
  <c r="AJ25" i="40"/>
  <c r="AI25" i="40"/>
  <c r="AH25" i="40"/>
  <c r="AG25" i="40"/>
  <c r="AF25" i="40"/>
  <c r="AE25" i="40"/>
  <c r="AD25" i="40"/>
  <c r="AC25" i="40"/>
  <c r="AB25" i="40"/>
  <c r="AA25" i="40"/>
  <c r="Z25" i="40"/>
  <c r="Y25" i="40"/>
  <c r="X25" i="40"/>
  <c r="W25" i="40"/>
  <c r="V25" i="40"/>
  <c r="U25" i="40"/>
  <c r="T25" i="40"/>
  <c r="S25" i="40"/>
  <c r="R25" i="40"/>
  <c r="Q25" i="40"/>
  <c r="P25" i="40"/>
  <c r="O25" i="40"/>
  <c r="N25" i="40"/>
  <c r="M25" i="40"/>
  <c r="L25" i="40"/>
  <c r="K25" i="40"/>
  <c r="J25" i="40"/>
  <c r="I25" i="40"/>
  <c r="H25" i="40"/>
  <c r="G25" i="40"/>
  <c r="F25" i="40"/>
  <c r="E25" i="40"/>
  <c r="D25" i="40"/>
  <c r="AQ19" i="40"/>
  <c r="AP19" i="40"/>
  <c r="AO19" i="40"/>
  <c r="AN19" i="40"/>
  <c r="AM19" i="40"/>
  <c r="AL19" i="40"/>
  <c r="AK19" i="40"/>
  <c r="AJ19" i="40"/>
  <c r="AI19" i="40"/>
  <c r="AH19" i="40"/>
  <c r="AG19" i="40"/>
  <c r="AF19" i="40"/>
  <c r="AE19" i="40"/>
  <c r="AD19" i="40"/>
  <c r="AC19" i="40"/>
  <c r="AB19" i="40"/>
  <c r="AA19" i="40"/>
  <c r="Z19" i="40"/>
  <c r="Y19" i="40"/>
  <c r="X19" i="40"/>
  <c r="W19" i="40"/>
  <c r="V19" i="40"/>
  <c r="U19" i="40"/>
  <c r="T19" i="40"/>
  <c r="S19" i="40"/>
  <c r="R19" i="40"/>
  <c r="Q19" i="40"/>
  <c r="P19" i="40"/>
  <c r="O19" i="40"/>
  <c r="N19" i="40"/>
  <c r="M19" i="40"/>
  <c r="L19" i="40"/>
  <c r="K19" i="40"/>
  <c r="J19" i="40"/>
  <c r="I19" i="40"/>
  <c r="H19" i="40"/>
  <c r="G19" i="40"/>
  <c r="F19" i="40"/>
  <c r="E19" i="40"/>
  <c r="D19" i="40"/>
  <c r="C18" i="40"/>
  <c r="C17" i="40"/>
  <c r="C16" i="40"/>
  <c r="C15" i="40"/>
  <c r="AQ9" i="40"/>
  <c r="AP9" i="40"/>
  <c r="AO9" i="40"/>
  <c r="AN9" i="40"/>
  <c r="AM9" i="40"/>
  <c r="AL9" i="40"/>
  <c r="AK9" i="40"/>
  <c r="AJ9" i="40"/>
  <c r="AI9" i="40"/>
  <c r="AH9" i="40"/>
  <c r="AG9" i="40"/>
  <c r="AF9" i="40"/>
  <c r="AE9" i="40"/>
  <c r="AD9" i="40"/>
  <c r="AC9" i="40"/>
  <c r="AB9" i="40"/>
  <c r="AA9" i="40"/>
  <c r="Z9" i="40"/>
  <c r="Y9" i="40"/>
  <c r="X9" i="40"/>
  <c r="W9" i="40"/>
  <c r="V9" i="40"/>
  <c r="U9" i="40"/>
  <c r="T9" i="40"/>
  <c r="S9" i="40"/>
  <c r="R9" i="40"/>
  <c r="Q9" i="40"/>
  <c r="P9" i="40"/>
  <c r="O9" i="40"/>
  <c r="N9" i="40"/>
  <c r="M9" i="40"/>
  <c r="L9" i="40"/>
  <c r="K9" i="40"/>
  <c r="J9" i="40"/>
  <c r="I9" i="40"/>
  <c r="H9" i="40"/>
  <c r="G9" i="40"/>
  <c r="F9" i="40"/>
  <c r="E9" i="40"/>
  <c r="D9" i="40"/>
  <c r="C8" i="40"/>
  <c r="C7" i="40"/>
  <c r="C6" i="40"/>
  <c r="C5" i="40"/>
  <c r="AQ4" i="40"/>
  <c r="AQ34" i="40" s="1"/>
  <c r="AP4" i="40"/>
  <c r="AJ4" i="40"/>
  <c r="AJ14" i="40" s="1"/>
  <c r="AD4" i="40"/>
  <c r="AD24" i="40" s="1"/>
  <c r="X4" i="40"/>
  <c r="X14" i="40" s="1"/>
  <c r="W4" i="40"/>
  <c r="W34" i="40" s="1"/>
  <c r="R4" i="40"/>
  <c r="O4" i="40"/>
  <c r="O14" i="40" s="1"/>
  <c r="N4" i="40"/>
  <c r="N14" i="40" s="1"/>
  <c r="L4" i="40"/>
  <c r="L14" i="40" s="1"/>
  <c r="K4" i="40"/>
  <c r="D24" i="40"/>
  <c r="AP37" i="39"/>
  <c r="AO37" i="39"/>
  <c r="AK37" i="39"/>
  <c r="AC37" i="39"/>
  <c r="AB37" i="39"/>
  <c r="AA37" i="39"/>
  <c r="R37" i="39"/>
  <c r="Q37" i="39"/>
  <c r="P37" i="39"/>
  <c r="O37" i="39"/>
  <c r="D37" i="39"/>
  <c r="AF36" i="39"/>
  <c r="AE36" i="39"/>
  <c r="AD36" i="39"/>
  <c r="AC36" i="39"/>
  <c r="T36" i="39"/>
  <c r="S36" i="39"/>
  <c r="R36" i="39"/>
  <c r="Q36" i="39"/>
  <c r="I36" i="39"/>
  <c r="H36" i="39"/>
  <c r="G36" i="39"/>
  <c r="F36" i="39"/>
  <c r="E36" i="39"/>
  <c r="AQ35" i="39"/>
  <c r="AP35" i="39"/>
  <c r="X35" i="39"/>
  <c r="W35" i="39"/>
  <c r="V35" i="39"/>
  <c r="R35" i="39"/>
  <c r="K35" i="39"/>
  <c r="J35" i="39"/>
  <c r="I35" i="39"/>
  <c r="H35" i="39"/>
  <c r="AM34" i="39"/>
  <c r="AL34" i="39"/>
  <c r="AK34" i="39"/>
  <c r="AJ34" i="39"/>
  <c r="AI34" i="39"/>
  <c r="AH34" i="39"/>
  <c r="AG34" i="39"/>
  <c r="Y34" i="39"/>
  <c r="X34" i="39"/>
  <c r="O34" i="39"/>
  <c r="K34" i="39"/>
  <c r="J34" i="39"/>
  <c r="AP33" i="39"/>
  <c r="AO33" i="39"/>
  <c r="AN33" i="39"/>
  <c r="AM33" i="39"/>
  <c r="AD33" i="39"/>
  <c r="AC33" i="39"/>
  <c r="AB33" i="39"/>
  <c r="AA33" i="39"/>
  <c r="Z33" i="39"/>
  <c r="Y33" i="39"/>
  <c r="Q33" i="39"/>
  <c r="P33" i="39"/>
  <c r="O33" i="39"/>
  <c r="K33" i="39"/>
  <c r="D33" i="39"/>
  <c r="AO32" i="39"/>
  <c r="AN32" i="39"/>
  <c r="AM32" i="39"/>
  <c r="AL32" i="39"/>
  <c r="AF32" i="39"/>
  <c r="AE32" i="39"/>
  <c r="U32" i="39"/>
  <c r="T32" i="39"/>
  <c r="S32" i="39"/>
  <c r="R32" i="39"/>
  <c r="H32" i="39"/>
  <c r="G32" i="39"/>
  <c r="F32" i="39"/>
  <c r="E32" i="39"/>
  <c r="D32" i="39"/>
  <c r="AH31" i="39"/>
  <c r="AG31" i="39"/>
  <c r="AF31" i="39"/>
  <c r="AE31" i="39"/>
  <c r="AD31" i="39"/>
  <c r="L31" i="39"/>
  <c r="K31" i="39"/>
  <c r="J31" i="39"/>
  <c r="AQ25" i="39"/>
  <c r="AP25" i="39"/>
  <c r="AO25" i="39"/>
  <c r="AN25" i="39"/>
  <c r="AM25" i="39"/>
  <c r="AL25" i="39"/>
  <c r="AK25" i="39"/>
  <c r="AJ25" i="39"/>
  <c r="AI25" i="39"/>
  <c r="AH25" i="39"/>
  <c r="AG25" i="39"/>
  <c r="AF25" i="39"/>
  <c r="AE25" i="39"/>
  <c r="AD25" i="39"/>
  <c r="AC25" i="39"/>
  <c r="AB25" i="39"/>
  <c r="AA25" i="39"/>
  <c r="Z25" i="39"/>
  <c r="Y25" i="39"/>
  <c r="X25" i="39"/>
  <c r="W25" i="39"/>
  <c r="V25" i="39"/>
  <c r="U25" i="39"/>
  <c r="T25" i="39"/>
  <c r="S25" i="39"/>
  <c r="R25" i="39"/>
  <c r="Q25" i="39"/>
  <c r="P25" i="39"/>
  <c r="O25" i="39"/>
  <c r="N25" i="39"/>
  <c r="M25" i="39"/>
  <c r="L25" i="39"/>
  <c r="K25" i="39"/>
  <c r="J25" i="39"/>
  <c r="I25" i="39"/>
  <c r="H25" i="39"/>
  <c r="G25" i="39"/>
  <c r="F25" i="39"/>
  <c r="E25" i="39"/>
  <c r="D25" i="39"/>
  <c r="C24" i="39"/>
  <c r="C23" i="39"/>
  <c r="C22" i="39"/>
  <c r="C21" i="39"/>
  <c r="C20" i="39"/>
  <c r="C19" i="39"/>
  <c r="C18" i="39"/>
  <c r="I12" i="39"/>
  <c r="AQ37" i="39"/>
  <c r="AN37" i="39"/>
  <c r="AM37" i="39"/>
  <c r="AL37" i="39"/>
  <c r="AJ37" i="39"/>
  <c r="AI37" i="39"/>
  <c r="AH37" i="39"/>
  <c r="AG37" i="39"/>
  <c r="AF37" i="39"/>
  <c r="AE37" i="39"/>
  <c r="AD37" i="39"/>
  <c r="Z37" i="39"/>
  <c r="Y37" i="39"/>
  <c r="X37" i="39"/>
  <c r="W37" i="39"/>
  <c r="V37" i="39"/>
  <c r="U37" i="39"/>
  <c r="T37" i="39"/>
  <c r="S37" i="39"/>
  <c r="N37" i="39"/>
  <c r="M37" i="39"/>
  <c r="L37" i="39"/>
  <c r="K37" i="39"/>
  <c r="J37" i="39"/>
  <c r="I37" i="39"/>
  <c r="H37" i="39"/>
  <c r="G37" i="39"/>
  <c r="F37" i="39"/>
  <c r="E37" i="39"/>
  <c r="AQ36" i="39"/>
  <c r="AP36" i="39"/>
  <c r="AO36" i="39"/>
  <c r="AN36" i="39"/>
  <c r="AM36" i="39"/>
  <c r="AL36" i="39"/>
  <c r="AK36" i="39"/>
  <c r="AJ36" i="39"/>
  <c r="AI36" i="39"/>
  <c r="AH36" i="39"/>
  <c r="AG36" i="39"/>
  <c r="AB36" i="39"/>
  <c r="AA36" i="39"/>
  <c r="Z36" i="39"/>
  <c r="Y36" i="39"/>
  <c r="X12" i="39"/>
  <c r="W12" i="39"/>
  <c r="V36" i="39"/>
  <c r="U36" i="39"/>
  <c r="P36" i="39"/>
  <c r="O36" i="39"/>
  <c r="N36" i="39"/>
  <c r="M36" i="39"/>
  <c r="L36" i="39"/>
  <c r="J36" i="39"/>
  <c r="D36" i="39"/>
  <c r="AO35" i="39"/>
  <c r="AN35" i="39"/>
  <c r="AM35" i="39"/>
  <c r="AL35" i="39"/>
  <c r="AK35" i="39"/>
  <c r="AJ35" i="39"/>
  <c r="AI35" i="39"/>
  <c r="AH35" i="39"/>
  <c r="AG35" i="39"/>
  <c r="AF35" i="39"/>
  <c r="AE35" i="39"/>
  <c r="AD35" i="39"/>
  <c r="AC35" i="39"/>
  <c r="AB35" i="39"/>
  <c r="AA35" i="39"/>
  <c r="Z35" i="39"/>
  <c r="Y35" i="39"/>
  <c r="U35" i="39"/>
  <c r="T35" i="39"/>
  <c r="S35" i="39"/>
  <c r="Q35" i="39"/>
  <c r="P35" i="39"/>
  <c r="O35" i="39"/>
  <c r="N35" i="39"/>
  <c r="M35" i="39"/>
  <c r="L35" i="39"/>
  <c r="G35" i="39"/>
  <c r="F35" i="39"/>
  <c r="E35" i="39"/>
  <c r="D35" i="39"/>
  <c r="AQ34" i="39"/>
  <c r="AP34" i="39"/>
  <c r="AO34" i="39"/>
  <c r="AN34" i="39"/>
  <c r="AF34" i="39"/>
  <c r="AD34" i="39"/>
  <c r="AC34" i="39"/>
  <c r="AB34" i="39"/>
  <c r="AA34" i="39"/>
  <c r="Z34" i="39"/>
  <c r="W34" i="39"/>
  <c r="V34" i="39"/>
  <c r="U34" i="39"/>
  <c r="T34" i="39"/>
  <c r="S34" i="39"/>
  <c r="R34" i="39"/>
  <c r="Q34" i="39"/>
  <c r="P34" i="39"/>
  <c r="N34" i="39"/>
  <c r="M34" i="39"/>
  <c r="L34" i="39"/>
  <c r="I34" i="39"/>
  <c r="H34" i="39"/>
  <c r="G34" i="39"/>
  <c r="F34" i="39"/>
  <c r="E34" i="39"/>
  <c r="D34" i="39"/>
  <c r="AQ33" i="39"/>
  <c r="AL33" i="39"/>
  <c r="AK33" i="39"/>
  <c r="AJ33" i="39"/>
  <c r="AI33" i="39"/>
  <c r="AH33" i="39"/>
  <c r="AG33" i="39"/>
  <c r="AF33" i="39"/>
  <c r="AE33" i="39"/>
  <c r="X33" i="39"/>
  <c r="W33" i="39"/>
  <c r="V33" i="39"/>
  <c r="U33" i="39"/>
  <c r="T33" i="39"/>
  <c r="S33" i="39"/>
  <c r="R33" i="39"/>
  <c r="N33" i="39"/>
  <c r="M33" i="39"/>
  <c r="L33" i="39"/>
  <c r="J33" i="39"/>
  <c r="I33" i="39"/>
  <c r="H33" i="39"/>
  <c r="G33" i="39"/>
  <c r="F33" i="39"/>
  <c r="E33" i="39"/>
  <c r="AQ32" i="39"/>
  <c r="AP32" i="39"/>
  <c r="AK32" i="39"/>
  <c r="AJ32" i="39"/>
  <c r="AG32" i="39"/>
  <c r="AD32" i="39"/>
  <c r="AC32" i="39"/>
  <c r="AB32" i="39"/>
  <c r="AA32" i="39"/>
  <c r="Z32" i="39"/>
  <c r="Y32" i="39"/>
  <c r="X32" i="39"/>
  <c r="W32" i="39"/>
  <c r="V32" i="39"/>
  <c r="Q32" i="39"/>
  <c r="P32" i="39"/>
  <c r="O32" i="39"/>
  <c r="N32" i="39"/>
  <c r="M32" i="39"/>
  <c r="L32" i="39"/>
  <c r="I32" i="39"/>
  <c r="AQ31" i="39"/>
  <c r="AP31" i="39"/>
  <c r="AO31" i="39"/>
  <c r="AJ31" i="39"/>
  <c r="AI31" i="39"/>
  <c r="AC31" i="39"/>
  <c r="AB31" i="39"/>
  <c r="X31" i="39"/>
  <c r="W31" i="39"/>
  <c r="V31" i="39"/>
  <c r="U31" i="39"/>
  <c r="Q31" i="39"/>
  <c r="C5" i="39"/>
  <c r="I31" i="39"/>
  <c r="H31" i="39"/>
  <c r="G31" i="39"/>
  <c r="F31" i="39"/>
  <c r="E4" i="39"/>
  <c r="O30" i="40" l="1"/>
  <c r="AA30" i="40"/>
  <c r="AM30" i="40"/>
  <c r="N30" i="40"/>
  <c r="Z30" i="40"/>
  <c r="AL30" i="40"/>
  <c r="M30" i="40"/>
  <c r="Y30" i="40"/>
  <c r="AK30" i="40"/>
  <c r="D30" i="40"/>
  <c r="D35" i="40" s="1"/>
  <c r="D24" i="19" s="1"/>
  <c r="P30" i="40"/>
  <c r="AB30" i="40"/>
  <c r="AN30" i="40"/>
  <c r="G30" i="40"/>
  <c r="S30" i="40"/>
  <c r="AE30" i="40"/>
  <c r="AE35" i="40" s="1"/>
  <c r="AE24" i="19" s="1"/>
  <c r="AQ30" i="40"/>
  <c r="H30" i="40"/>
  <c r="T30" i="40"/>
  <c r="AF30" i="40"/>
  <c r="AK62" i="41"/>
  <c r="K30" i="40"/>
  <c r="W30" i="40"/>
  <c r="AI30" i="40"/>
  <c r="E30" i="40"/>
  <c r="E35" i="40" s="1"/>
  <c r="E24" i="19" s="1"/>
  <c r="Q30" i="40"/>
  <c r="AC30" i="40"/>
  <c r="AO30" i="40"/>
  <c r="F30" i="40"/>
  <c r="R30" i="40"/>
  <c r="AD30" i="40"/>
  <c r="AP30" i="40"/>
  <c r="D29" i="40"/>
  <c r="I30" i="40"/>
  <c r="U30" i="40"/>
  <c r="AG30" i="40"/>
  <c r="E29" i="40"/>
  <c r="Q29" i="40"/>
  <c r="J30" i="40"/>
  <c r="V30" i="40"/>
  <c r="AH30" i="40"/>
  <c r="C41" i="41"/>
  <c r="L30" i="40"/>
  <c r="X30" i="40"/>
  <c r="AJ30" i="40"/>
  <c r="C55" i="41"/>
  <c r="C20" i="41"/>
  <c r="C53" i="41"/>
  <c r="C56" i="41"/>
  <c r="Z4" i="40"/>
  <c r="Z24" i="40" s="1"/>
  <c r="D34" i="40"/>
  <c r="AE4" i="40"/>
  <c r="AE34" i="40" s="1"/>
  <c r="AJ24" i="40"/>
  <c r="Z29" i="40"/>
  <c r="AL29" i="40"/>
  <c r="F4" i="40"/>
  <c r="F14" i="40" s="1"/>
  <c r="AI4" i="40"/>
  <c r="AI24" i="40" s="1"/>
  <c r="AQ24" i="40"/>
  <c r="AK4" i="40"/>
  <c r="AK14" i="40" s="1"/>
  <c r="D14" i="40"/>
  <c r="I29" i="40"/>
  <c r="AG29" i="40"/>
  <c r="M4" i="40"/>
  <c r="M24" i="40" s="1"/>
  <c r="AL4" i="40"/>
  <c r="AL14" i="40" s="1"/>
  <c r="E46" i="41"/>
  <c r="F4" i="41"/>
  <c r="S4" i="40"/>
  <c r="S14" i="40" s="1"/>
  <c r="AM4" i="40"/>
  <c r="AM14" i="40" s="1"/>
  <c r="Y4" i="40"/>
  <c r="Y14" i="40" s="1"/>
  <c r="L24" i="40"/>
  <c r="G4" i="40"/>
  <c r="G14" i="40" s="1"/>
  <c r="AA4" i="40"/>
  <c r="AA14" i="40" s="1"/>
  <c r="AL62" i="41"/>
  <c r="J62" i="41"/>
  <c r="C50" i="41"/>
  <c r="C51" i="41"/>
  <c r="L62" i="41"/>
  <c r="M62" i="41"/>
  <c r="T62" i="41"/>
  <c r="K62" i="41"/>
  <c r="C47" i="41"/>
  <c r="U62" i="41"/>
  <c r="AG62" i="41"/>
  <c r="C52" i="41"/>
  <c r="V62" i="41"/>
  <c r="W62" i="41"/>
  <c r="C61" i="41"/>
  <c r="AH62" i="41"/>
  <c r="C49" i="41"/>
  <c r="Z62" i="41"/>
  <c r="N62" i="41"/>
  <c r="E67" i="41"/>
  <c r="E25" i="41"/>
  <c r="C48" i="41"/>
  <c r="C59" i="41"/>
  <c r="AI62" i="41"/>
  <c r="C60" i="41"/>
  <c r="AJ62" i="41"/>
  <c r="AA62" i="41"/>
  <c r="AB62" i="41"/>
  <c r="E62" i="41"/>
  <c r="Q62" i="41"/>
  <c r="AC62" i="41"/>
  <c r="AO62" i="41"/>
  <c r="C57" i="41"/>
  <c r="X62" i="41"/>
  <c r="O62" i="41"/>
  <c r="D62" i="41"/>
  <c r="F62" i="41"/>
  <c r="R62" i="41"/>
  <c r="AD62" i="41"/>
  <c r="AP62" i="41"/>
  <c r="H62" i="41"/>
  <c r="Y62" i="41"/>
  <c r="AQ62" i="41"/>
  <c r="I62" i="41"/>
  <c r="AM62" i="41"/>
  <c r="AN62" i="41"/>
  <c r="S62" i="41"/>
  <c r="AF62" i="41"/>
  <c r="P62" i="41"/>
  <c r="G62" i="41"/>
  <c r="AE62" i="41"/>
  <c r="D67" i="41"/>
  <c r="D46" i="41"/>
  <c r="C54" i="41"/>
  <c r="C58" i="41"/>
  <c r="X24" i="40"/>
  <c r="AM29" i="40"/>
  <c r="T29" i="40"/>
  <c r="AF29" i="40"/>
  <c r="C27" i="40"/>
  <c r="W14" i="40"/>
  <c r="W24" i="40"/>
  <c r="AP34" i="40"/>
  <c r="AP14" i="40"/>
  <c r="M29" i="40"/>
  <c r="Y29" i="40"/>
  <c r="AK29" i="40"/>
  <c r="AC29" i="40"/>
  <c r="C25" i="40"/>
  <c r="N29" i="40"/>
  <c r="AN29" i="40"/>
  <c r="X34" i="40"/>
  <c r="K14" i="40"/>
  <c r="K24" i="40"/>
  <c r="AD34" i="40"/>
  <c r="AD14" i="40"/>
  <c r="F29" i="40"/>
  <c r="R29" i="40"/>
  <c r="AD29" i="40"/>
  <c r="AP29" i="40"/>
  <c r="O29" i="40"/>
  <c r="AO29" i="40"/>
  <c r="C19" i="40"/>
  <c r="G29" i="40"/>
  <c r="S29" i="40"/>
  <c r="AE29" i="40"/>
  <c r="AQ29" i="40"/>
  <c r="P29" i="40"/>
  <c r="H29" i="40"/>
  <c r="C26" i="40"/>
  <c r="N24" i="40"/>
  <c r="N34" i="40"/>
  <c r="U29" i="40"/>
  <c r="O24" i="40"/>
  <c r="O34" i="40"/>
  <c r="AP24" i="40"/>
  <c r="AJ34" i="40"/>
  <c r="R34" i="40"/>
  <c r="R14" i="40"/>
  <c r="K29" i="40"/>
  <c r="W29" i="40"/>
  <c r="AI29" i="40"/>
  <c r="AA29" i="40"/>
  <c r="K34" i="40"/>
  <c r="C9" i="40"/>
  <c r="R24" i="40"/>
  <c r="L29" i="40"/>
  <c r="X29" i="40"/>
  <c r="AJ29" i="40"/>
  <c r="C28" i="40"/>
  <c r="AB29" i="40"/>
  <c r="L34" i="40"/>
  <c r="P4" i="40"/>
  <c r="AB4" i="40"/>
  <c r="AN4" i="40"/>
  <c r="AQ14" i="40"/>
  <c r="E4" i="40"/>
  <c r="Q4" i="40"/>
  <c r="AC4" i="40"/>
  <c r="AO4" i="40"/>
  <c r="J29" i="40"/>
  <c r="V29" i="40"/>
  <c r="T4" i="40"/>
  <c r="AF4" i="40"/>
  <c r="I4" i="40"/>
  <c r="U4" i="40"/>
  <c r="AG4" i="40"/>
  <c r="AH29" i="40"/>
  <c r="H4" i="40"/>
  <c r="J4" i="40"/>
  <c r="V4" i="40"/>
  <c r="AH4" i="40"/>
  <c r="L38" i="39"/>
  <c r="V51" i="39"/>
  <c r="V21" i="19" s="1"/>
  <c r="AC51" i="39"/>
  <c r="AC21" i="19" s="1"/>
  <c r="C46" i="39"/>
  <c r="E43" i="39"/>
  <c r="E17" i="39"/>
  <c r="F4" i="39"/>
  <c r="E30" i="39"/>
  <c r="AK31" i="39"/>
  <c r="AK12" i="39"/>
  <c r="AI32" i="39"/>
  <c r="AI12" i="39"/>
  <c r="AE34" i="39"/>
  <c r="AE51" i="39" s="1"/>
  <c r="AE21" i="19" s="1"/>
  <c r="AE12" i="39"/>
  <c r="N12" i="39"/>
  <c r="Z12" i="39"/>
  <c r="Z31" i="39"/>
  <c r="AB12" i="39"/>
  <c r="O12" i="39"/>
  <c r="Q38" i="39"/>
  <c r="Q51" i="39"/>
  <c r="Q21" i="19" s="1"/>
  <c r="AG38" i="39"/>
  <c r="J32" i="39"/>
  <c r="J12" i="39"/>
  <c r="C6" i="39"/>
  <c r="C9" i="39"/>
  <c r="AA12" i="39"/>
  <c r="AA31" i="39"/>
  <c r="AM12" i="39"/>
  <c r="AM31" i="39"/>
  <c r="P31" i="39"/>
  <c r="P12" i="39"/>
  <c r="AP38" i="39"/>
  <c r="AC38" i="39"/>
  <c r="L51" i="39"/>
  <c r="L21" i="19" s="1"/>
  <c r="AP51" i="39"/>
  <c r="AP21" i="19" s="1"/>
  <c r="N31" i="39"/>
  <c r="W36" i="39"/>
  <c r="AG51" i="39"/>
  <c r="AG21" i="19" s="1"/>
  <c r="K36" i="39"/>
  <c r="C10" i="39"/>
  <c r="AF51" i="39"/>
  <c r="AF21" i="19" s="1"/>
  <c r="AF38" i="39"/>
  <c r="C50" i="39"/>
  <c r="Y31" i="39"/>
  <c r="Y12" i="39"/>
  <c r="K12" i="39"/>
  <c r="K32" i="39"/>
  <c r="AL31" i="39"/>
  <c r="AL12" i="39"/>
  <c r="AQ12" i="39"/>
  <c r="AB38" i="39"/>
  <c r="AB51" i="39"/>
  <c r="AB21" i="19" s="1"/>
  <c r="E12" i="39"/>
  <c r="F38" i="39"/>
  <c r="S12" i="39"/>
  <c r="AQ38" i="39"/>
  <c r="AQ51" i="39"/>
  <c r="AQ21" i="19" s="1"/>
  <c r="F12" i="39"/>
  <c r="O31" i="39"/>
  <c r="X36" i="39"/>
  <c r="C37" i="39"/>
  <c r="AH32" i="39"/>
  <c r="AH12" i="39"/>
  <c r="M31" i="39"/>
  <c r="M12" i="39"/>
  <c r="F51" i="39"/>
  <c r="F21" i="19" s="1"/>
  <c r="G51" i="39"/>
  <c r="G21" i="19" s="1"/>
  <c r="H51" i="39"/>
  <c r="H21" i="19" s="1"/>
  <c r="H38" i="39"/>
  <c r="U12" i="39"/>
  <c r="V12" i="39"/>
  <c r="D30" i="39"/>
  <c r="D17" i="39"/>
  <c r="D43" i="39"/>
  <c r="C48" i="39"/>
  <c r="C35" i="39"/>
  <c r="D31" i="39"/>
  <c r="D12" i="39"/>
  <c r="AN31" i="39"/>
  <c r="AN12" i="39"/>
  <c r="AO38" i="39"/>
  <c r="AO51" i="39"/>
  <c r="AO21" i="19" s="1"/>
  <c r="T12" i="39"/>
  <c r="AF12" i="39"/>
  <c r="G12" i="39"/>
  <c r="AD51" i="39"/>
  <c r="AD21" i="19" s="1"/>
  <c r="AD38" i="39"/>
  <c r="H12" i="39"/>
  <c r="R12" i="39"/>
  <c r="R31" i="39"/>
  <c r="G38" i="39"/>
  <c r="S31" i="39"/>
  <c r="U38" i="39"/>
  <c r="Q12" i="39"/>
  <c r="U51" i="39"/>
  <c r="U21" i="19" s="1"/>
  <c r="AC12" i="39"/>
  <c r="AD12" i="39"/>
  <c r="AJ12" i="39"/>
  <c r="E31" i="39"/>
  <c r="T31" i="39"/>
  <c r="V38" i="39"/>
  <c r="C8" i="39"/>
  <c r="C25" i="39"/>
  <c r="I38" i="39"/>
  <c r="AO12" i="39"/>
  <c r="AP12" i="39"/>
  <c r="L12" i="39"/>
  <c r="AJ51" i="39"/>
  <c r="AJ21" i="19" s="1"/>
  <c r="AJ38" i="39"/>
  <c r="AG12" i="39"/>
  <c r="C7" i="39"/>
  <c r="C11" i="39"/>
  <c r="C34" i="39" l="1"/>
  <c r="AE38" i="39"/>
  <c r="C47" i="39"/>
  <c r="J51" i="39"/>
  <c r="J21" i="19" s="1"/>
  <c r="Z14" i="40"/>
  <c r="AA34" i="40"/>
  <c r="AA24" i="40"/>
  <c r="AE24" i="40"/>
  <c r="AI14" i="40"/>
  <c r="Z34" i="40"/>
  <c r="AE14" i="40"/>
  <c r="M34" i="40"/>
  <c r="F24" i="40"/>
  <c r="AM34" i="40"/>
  <c r="AM24" i="40"/>
  <c r="F34" i="40"/>
  <c r="AL34" i="40"/>
  <c r="M14" i="40"/>
  <c r="AI34" i="40"/>
  <c r="AK34" i="40"/>
  <c r="AL24" i="40"/>
  <c r="AK24" i="40"/>
  <c r="C29" i="40"/>
  <c r="Y34" i="40"/>
  <c r="S34" i="40"/>
  <c r="S24" i="40"/>
  <c r="I51" i="39"/>
  <c r="I21" i="19" s="1"/>
  <c r="Y24" i="40"/>
  <c r="G34" i="40"/>
  <c r="G24" i="40"/>
  <c r="F25" i="41"/>
  <c r="F67" i="41"/>
  <c r="F46" i="41"/>
  <c r="G4" i="41"/>
  <c r="C62" i="41"/>
  <c r="V14" i="40"/>
  <c r="V24" i="40"/>
  <c r="V34" i="40"/>
  <c r="AN24" i="40"/>
  <c r="AN34" i="40"/>
  <c r="AN14" i="40"/>
  <c r="C30" i="40"/>
  <c r="J14" i="40"/>
  <c r="J24" i="40"/>
  <c r="J34" i="40"/>
  <c r="AO34" i="40"/>
  <c r="AO24" i="40"/>
  <c r="AO14" i="40"/>
  <c r="AG24" i="40"/>
  <c r="AG34" i="40"/>
  <c r="AG14" i="40"/>
  <c r="Q34" i="40"/>
  <c r="Q24" i="40"/>
  <c r="Q14" i="40"/>
  <c r="U24" i="40"/>
  <c r="U14" i="40"/>
  <c r="U34" i="40"/>
  <c r="E34" i="40"/>
  <c r="E24" i="40"/>
  <c r="E14" i="40"/>
  <c r="I24" i="40"/>
  <c r="I34" i="40"/>
  <c r="I14" i="40"/>
  <c r="AF34" i="40"/>
  <c r="AF14" i="40"/>
  <c r="AF24" i="40"/>
  <c r="T34" i="40"/>
  <c r="T14" i="40"/>
  <c r="T24" i="40"/>
  <c r="AH14" i="40"/>
  <c r="AH24" i="40"/>
  <c r="AH34" i="40"/>
  <c r="AB24" i="40"/>
  <c r="AB14" i="40"/>
  <c r="AB34" i="40"/>
  <c r="H34" i="40"/>
  <c r="H14" i="40"/>
  <c r="H24" i="40"/>
  <c r="P24" i="40"/>
  <c r="P14" i="40"/>
  <c r="P34" i="40"/>
  <c r="AC34" i="40"/>
  <c r="AC14" i="40"/>
  <c r="AC24" i="40"/>
  <c r="AI38" i="39"/>
  <c r="AI51" i="39"/>
  <c r="AI21" i="19" s="1"/>
  <c r="K51" i="39"/>
  <c r="K21" i="19" s="1"/>
  <c r="J38" i="39"/>
  <c r="W38" i="39"/>
  <c r="T38" i="39"/>
  <c r="T51" i="39"/>
  <c r="T21" i="19" s="1"/>
  <c r="AL51" i="39"/>
  <c r="AL21" i="19" s="1"/>
  <c r="AL38" i="39"/>
  <c r="AK38" i="39"/>
  <c r="AK51" i="39"/>
  <c r="AK21" i="19" s="1"/>
  <c r="AA51" i="39"/>
  <c r="AA21" i="19" s="1"/>
  <c r="AA38" i="39"/>
  <c r="W51" i="39"/>
  <c r="W21" i="19" s="1"/>
  <c r="AH51" i="39"/>
  <c r="AH21" i="19" s="1"/>
  <c r="AH38" i="39"/>
  <c r="Y51" i="39"/>
  <c r="Y21" i="19" s="1"/>
  <c r="Y38" i="39"/>
  <c r="C49" i="39"/>
  <c r="R51" i="39"/>
  <c r="R21" i="19" s="1"/>
  <c r="R38" i="39"/>
  <c r="N51" i="39"/>
  <c r="N21" i="19" s="1"/>
  <c r="N38" i="39"/>
  <c r="K38" i="39"/>
  <c r="C36" i="39"/>
  <c r="X38" i="39"/>
  <c r="C33" i="39"/>
  <c r="P38" i="39"/>
  <c r="P51" i="39"/>
  <c r="P21" i="19" s="1"/>
  <c r="E38" i="39"/>
  <c r="E51" i="39"/>
  <c r="E21" i="19" s="1"/>
  <c r="F17" i="39"/>
  <c r="F43" i="39"/>
  <c r="F30" i="39"/>
  <c r="G4" i="39"/>
  <c r="AN38" i="39"/>
  <c r="AN51" i="39"/>
  <c r="AN21" i="19" s="1"/>
  <c r="X51" i="39"/>
  <c r="X21" i="19" s="1"/>
  <c r="O51" i="39"/>
  <c r="O21" i="19" s="1"/>
  <c r="O38" i="39"/>
  <c r="Z51" i="39"/>
  <c r="Z21" i="19" s="1"/>
  <c r="Z38" i="39"/>
  <c r="C12" i="39"/>
  <c r="S38" i="39"/>
  <c r="S51" i="39"/>
  <c r="S21" i="19" s="1"/>
  <c r="AM51" i="39"/>
  <c r="AM21" i="19" s="1"/>
  <c r="AM38" i="39"/>
  <c r="M51" i="39"/>
  <c r="M21" i="19" s="1"/>
  <c r="M38" i="39"/>
  <c r="D38" i="39"/>
  <c r="C31" i="39"/>
  <c r="C32" i="39"/>
  <c r="G25" i="41" l="1"/>
  <c r="G67" i="41"/>
  <c r="G46" i="41"/>
  <c r="H4" i="41"/>
  <c r="D51" i="39"/>
  <c r="C44" i="39"/>
  <c r="C38" i="39"/>
  <c r="G30" i="39"/>
  <c r="G17" i="39"/>
  <c r="H4" i="39"/>
  <c r="G43" i="39"/>
  <c r="C45" i="39"/>
  <c r="C51" i="39" l="1"/>
  <c r="D21" i="19"/>
  <c r="H46" i="41"/>
  <c r="H25" i="41"/>
  <c r="I4" i="41"/>
  <c r="H67" i="41"/>
  <c r="H43" i="39"/>
  <c r="H17" i="39"/>
  <c r="I4" i="39"/>
  <c r="H30" i="39"/>
  <c r="J4" i="41" l="1"/>
  <c r="I46" i="41"/>
  <c r="I67" i="41"/>
  <c r="I25" i="41"/>
  <c r="I17" i="39"/>
  <c r="J4" i="39"/>
  <c r="I30" i="39"/>
  <c r="I43" i="39"/>
  <c r="J46" i="41" l="1"/>
  <c r="K4" i="41"/>
  <c r="J25" i="41"/>
  <c r="J67" i="41"/>
  <c r="J17" i="39"/>
  <c r="K4" i="39"/>
  <c r="J30" i="39"/>
  <c r="J43" i="39"/>
  <c r="K46" i="41" l="1"/>
  <c r="K67" i="41"/>
  <c r="L4" i="41"/>
  <c r="K25" i="41"/>
  <c r="L4" i="39"/>
  <c r="K30" i="39"/>
  <c r="K43" i="39"/>
  <c r="K17" i="39"/>
  <c r="M4" i="41" l="1"/>
  <c r="L67" i="41"/>
  <c r="L46" i="41"/>
  <c r="L25" i="41"/>
  <c r="M4" i="39"/>
  <c r="L43" i="39"/>
  <c r="L30" i="39"/>
  <c r="L17" i="39"/>
  <c r="M67" i="41" l="1"/>
  <c r="M46" i="41"/>
  <c r="N4" i="41"/>
  <c r="M25" i="41"/>
  <c r="N4" i="39"/>
  <c r="M30" i="39"/>
  <c r="M17" i="39"/>
  <c r="M43" i="39"/>
  <c r="N46" i="41" l="1"/>
  <c r="N67" i="41"/>
  <c r="O4" i="41"/>
  <c r="N25" i="41"/>
  <c r="N43" i="39"/>
  <c r="N30" i="39"/>
  <c r="O4" i="39"/>
  <c r="N17" i="39"/>
  <c r="O67" i="41" l="1"/>
  <c r="O46" i="41"/>
  <c r="P4" i="41"/>
  <c r="O25" i="41"/>
  <c r="O43" i="39"/>
  <c r="O30" i="39"/>
  <c r="O17" i="39"/>
  <c r="P4" i="39"/>
  <c r="P46" i="41" l="1"/>
  <c r="P25" i="41"/>
  <c r="Q4" i="41"/>
  <c r="P67" i="41"/>
  <c r="P30" i="39"/>
  <c r="P17" i="39"/>
  <c r="P43" i="39"/>
  <c r="Q4" i="39"/>
  <c r="Q67" i="41" l="1"/>
  <c r="Q25" i="41"/>
  <c r="R4" i="41"/>
  <c r="Q46" i="41"/>
  <c r="Q43" i="39"/>
  <c r="Q30" i="39"/>
  <c r="R4" i="39"/>
  <c r="Q17" i="39"/>
  <c r="R46" i="41" l="1"/>
  <c r="S4" i="41"/>
  <c r="R67" i="41"/>
  <c r="R25" i="41"/>
  <c r="R43" i="39"/>
  <c r="R17" i="39"/>
  <c r="R30" i="39"/>
  <c r="S4" i="39"/>
  <c r="S25" i="41" l="1"/>
  <c r="S46" i="41"/>
  <c r="S67" i="41"/>
  <c r="T4" i="41"/>
  <c r="S30" i="39"/>
  <c r="S17" i="39"/>
  <c r="S43" i="39"/>
  <c r="T4" i="39"/>
  <c r="T67" i="41" l="1"/>
  <c r="T46" i="41"/>
  <c r="T25" i="41"/>
  <c r="U4" i="41"/>
  <c r="T43" i="39"/>
  <c r="T17" i="39"/>
  <c r="T30" i="39"/>
  <c r="U4" i="39"/>
  <c r="V4" i="41" l="1"/>
  <c r="U46" i="41"/>
  <c r="U25" i="41"/>
  <c r="U67" i="41"/>
  <c r="U17" i="39"/>
  <c r="U30" i="39"/>
  <c r="U43" i="39"/>
  <c r="V4" i="39"/>
  <c r="W4" i="41" l="1"/>
  <c r="V46" i="41"/>
  <c r="V67" i="41"/>
  <c r="V25" i="41"/>
  <c r="V30" i="39"/>
  <c r="W4" i="39"/>
  <c r="V43" i="39"/>
  <c r="V17" i="39"/>
  <c r="X4" i="41" l="1"/>
  <c r="W67" i="41"/>
  <c r="W46" i="41"/>
  <c r="W25" i="41"/>
  <c r="X4" i="39"/>
  <c r="W17" i="39"/>
  <c r="W43" i="39"/>
  <c r="W30" i="39"/>
  <c r="X25" i="41" l="1"/>
  <c r="Y4" i="41"/>
  <c r="X46" i="41"/>
  <c r="X67" i="41"/>
  <c r="Y4" i="39"/>
  <c r="X43" i="39"/>
  <c r="X17" i="39"/>
  <c r="X30" i="39"/>
  <c r="Y67" i="41" l="1"/>
  <c r="Y25" i="41"/>
  <c r="Z4" i="41"/>
  <c r="Y46" i="41"/>
  <c r="Z4" i="39"/>
  <c r="Y43" i="39"/>
  <c r="Y17" i="39"/>
  <c r="Y30" i="39"/>
  <c r="Z67" i="41" l="1"/>
  <c r="Z25" i="41"/>
  <c r="Z46" i="41"/>
  <c r="AA4" i="41"/>
  <c r="Z43" i="39"/>
  <c r="AA4" i="39"/>
  <c r="Z17" i="39"/>
  <c r="Z30" i="39"/>
  <c r="AA46" i="41" l="1"/>
  <c r="AB4" i="41"/>
  <c r="AA67" i="41"/>
  <c r="AA25" i="41"/>
  <c r="AA43" i="39"/>
  <c r="AA17" i="39"/>
  <c r="AB4" i="39"/>
  <c r="AA30" i="39"/>
  <c r="AB25" i="41" l="1"/>
  <c r="AB67" i="41"/>
  <c r="AB46" i="41"/>
  <c r="AC4" i="41"/>
  <c r="AB30" i="39"/>
  <c r="AB17" i="39"/>
  <c r="AC4" i="39"/>
  <c r="AB43" i="39"/>
  <c r="AC46" i="41" l="1"/>
  <c r="AD4" i="41"/>
  <c r="AC67" i="41"/>
  <c r="AC25" i="41"/>
  <c r="AC43" i="39"/>
  <c r="AC30" i="39"/>
  <c r="AD4" i="39"/>
  <c r="AC17" i="39"/>
  <c r="AD25" i="41" l="1"/>
  <c r="AE4" i="41"/>
  <c r="AD67" i="41"/>
  <c r="AD46" i="41"/>
  <c r="AD30" i="39"/>
  <c r="AD43" i="39"/>
  <c r="AE4" i="39"/>
  <c r="AD17" i="39"/>
  <c r="AE25" i="41" l="1"/>
  <c r="AE67" i="41"/>
  <c r="AE46" i="41"/>
  <c r="AF4" i="41"/>
  <c r="AE30" i="39"/>
  <c r="AE17" i="39"/>
  <c r="AE43" i="39"/>
  <c r="AF4" i="39"/>
  <c r="AF46" i="41" l="1"/>
  <c r="AF67" i="41"/>
  <c r="AF25" i="41"/>
  <c r="AG4" i="41"/>
  <c r="AF30" i="39"/>
  <c r="AG4" i="39"/>
  <c r="AF43" i="39"/>
  <c r="AF17" i="39"/>
  <c r="AG25" i="41" l="1"/>
  <c r="AG67" i="41"/>
  <c r="AG46" i="41"/>
  <c r="AH4" i="41"/>
  <c r="AG43" i="39"/>
  <c r="AG17" i="39"/>
  <c r="AG30" i="39"/>
  <c r="AH4" i="39"/>
  <c r="AI4" i="41" l="1"/>
  <c r="AH25" i="41"/>
  <c r="AH67" i="41"/>
  <c r="AH46" i="41"/>
  <c r="AH43" i="39"/>
  <c r="AH17" i="39"/>
  <c r="AH30" i="39"/>
  <c r="AI4" i="39"/>
  <c r="AI67" i="41" l="1"/>
  <c r="AI46" i="41"/>
  <c r="AJ4" i="41"/>
  <c r="AI25" i="41"/>
  <c r="AI43" i="39"/>
  <c r="AI17" i="39"/>
  <c r="AJ4" i="39"/>
  <c r="AI30" i="39"/>
  <c r="AJ67" i="41" l="1"/>
  <c r="AJ46" i="41"/>
  <c r="AJ25" i="41"/>
  <c r="AK4" i="41"/>
  <c r="AK4" i="39"/>
  <c r="AJ30" i="39"/>
  <c r="AJ43" i="39"/>
  <c r="AJ17" i="39"/>
  <c r="AL4" i="41" l="1"/>
  <c r="AK67" i="41"/>
  <c r="AK25" i="41"/>
  <c r="AK46" i="41"/>
  <c r="AL4" i="39"/>
  <c r="AK17" i="39"/>
  <c r="AK30" i="39"/>
  <c r="AK43" i="39"/>
  <c r="AL67" i="41" l="1"/>
  <c r="AM4" i="41"/>
  <c r="AL25" i="41"/>
  <c r="AL46" i="41"/>
  <c r="AL43" i="39"/>
  <c r="AL30" i="39"/>
  <c r="AL17" i="39"/>
  <c r="AM4" i="39"/>
  <c r="AM67" i="41" l="1"/>
  <c r="AN4" i="41"/>
  <c r="AM46" i="41"/>
  <c r="AM25" i="41"/>
  <c r="AM43" i="39"/>
  <c r="AM30" i="39"/>
  <c r="AM17" i="39"/>
  <c r="AN4" i="39"/>
  <c r="AN46" i="41" l="1"/>
  <c r="AN67" i="41"/>
  <c r="AN25" i="41"/>
  <c r="AO4" i="41"/>
  <c r="AN30" i="39"/>
  <c r="AN17" i="39"/>
  <c r="AO4" i="39"/>
  <c r="AN43" i="39"/>
  <c r="AO67" i="41" l="1"/>
  <c r="AO25" i="41"/>
  <c r="AP4" i="41"/>
  <c r="AO46" i="41"/>
  <c r="AO43" i="39"/>
  <c r="AP4" i="39"/>
  <c r="AO17" i="39"/>
  <c r="AO30" i="39"/>
  <c r="AP25" i="41" l="1"/>
  <c r="AQ4" i="41"/>
  <c r="AP67" i="41"/>
  <c r="AP46" i="41"/>
  <c r="AP43" i="39"/>
  <c r="AP17" i="39"/>
  <c r="AQ4" i="39"/>
  <c r="AP30" i="39"/>
  <c r="AQ25" i="41" l="1"/>
  <c r="AQ46" i="41"/>
  <c r="AQ67" i="41"/>
  <c r="AQ30" i="39"/>
  <c r="AQ17" i="39"/>
  <c r="AQ43" i="39"/>
  <c r="D29" i="37" l="1"/>
  <c r="C369" i="1"/>
  <c r="D369" i="1" s="1"/>
  <c r="E369" i="1" s="1"/>
  <c r="F369" i="1" s="1"/>
  <c r="G369" i="1" s="1"/>
  <c r="H369" i="1" s="1"/>
  <c r="I369" i="1" s="1"/>
  <c r="J369" i="1" s="1"/>
  <c r="K369" i="1" s="1"/>
  <c r="L369" i="1" s="1"/>
  <c r="M369" i="1" s="1"/>
  <c r="N369" i="1" s="1"/>
  <c r="O369" i="1" s="1"/>
  <c r="P369" i="1" s="1"/>
  <c r="Q369" i="1" s="1"/>
  <c r="R369" i="1" s="1"/>
  <c r="S369" i="1" s="1"/>
  <c r="T369" i="1" s="1"/>
  <c r="U369" i="1" s="1"/>
  <c r="V369" i="1" s="1"/>
  <c r="W369" i="1" s="1"/>
  <c r="X369" i="1" s="1"/>
  <c r="Y369" i="1" s="1"/>
  <c r="Z369" i="1" s="1"/>
  <c r="AA369" i="1" s="1"/>
  <c r="AB369" i="1" s="1"/>
  <c r="AC369" i="1" s="1"/>
  <c r="AD369" i="1" s="1"/>
  <c r="AE369" i="1" s="1"/>
  <c r="AF369" i="1" s="1"/>
  <c r="AG369" i="1" s="1"/>
  <c r="AH369" i="1" s="1"/>
  <c r="AI369" i="1" s="1"/>
  <c r="AJ369" i="1" s="1"/>
  <c r="AK369" i="1" s="1"/>
  <c r="AL369" i="1" s="1"/>
  <c r="AM369" i="1" s="1"/>
  <c r="AN369" i="1" s="1"/>
  <c r="AO369" i="1" s="1"/>
  <c r="AP369" i="1" s="1"/>
  <c r="AQ369" i="1" s="1"/>
  <c r="AR369" i="1" s="1"/>
  <c r="AS369" i="1" s="1"/>
  <c r="AT369" i="1" s="1"/>
  <c r="AU369" i="1" s="1"/>
  <c r="AV369" i="1" s="1"/>
  <c r="AW369" i="1" s="1"/>
  <c r="AX369" i="1" s="1"/>
  <c r="AY369" i="1" s="1"/>
  <c r="AZ369" i="1" s="1"/>
  <c r="BA369" i="1" s="1"/>
  <c r="BB369" i="1" s="1"/>
  <c r="C368" i="1"/>
  <c r="D368" i="1" s="1"/>
  <c r="E368" i="1" s="1"/>
  <c r="F368" i="1" s="1"/>
  <c r="G368" i="1" s="1"/>
  <c r="H368" i="1" s="1"/>
  <c r="I368" i="1" s="1"/>
  <c r="J368" i="1" s="1"/>
  <c r="K368" i="1" s="1"/>
  <c r="L368" i="1" s="1"/>
  <c r="M368" i="1" s="1"/>
  <c r="N368" i="1" s="1"/>
  <c r="O368" i="1" s="1"/>
  <c r="P368" i="1" s="1"/>
  <c r="Q368" i="1" s="1"/>
  <c r="R368" i="1" s="1"/>
  <c r="S368" i="1" s="1"/>
  <c r="T368" i="1" s="1"/>
  <c r="U368" i="1" s="1"/>
  <c r="V368" i="1" s="1"/>
  <c r="W368" i="1" s="1"/>
  <c r="X368" i="1" s="1"/>
  <c r="Y368" i="1" s="1"/>
  <c r="Z368" i="1" s="1"/>
  <c r="AA368" i="1" s="1"/>
  <c r="AB368" i="1" s="1"/>
  <c r="AC368" i="1" s="1"/>
  <c r="AD368" i="1" s="1"/>
  <c r="AE368" i="1" s="1"/>
  <c r="AF368" i="1" s="1"/>
  <c r="AG368" i="1" s="1"/>
  <c r="AH368" i="1" s="1"/>
  <c r="AI368" i="1" s="1"/>
  <c r="AJ368" i="1" s="1"/>
  <c r="AK368" i="1" s="1"/>
  <c r="AL368" i="1" s="1"/>
  <c r="AM368" i="1" s="1"/>
  <c r="AN368" i="1" s="1"/>
  <c r="AO368" i="1" s="1"/>
  <c r="AP368" i="1" s="1"/>
  <c r="AQ368" i="1" s="1"/>
  <c r="AR368" i="1" s="1"/>
  <c r="AS368" i="1" s="1"/>
  <c r="AT368" i="1" s="1"/>
  <c r="AU368" i="1" s="1"/>
  <c r="AV368" i="1" s="1"/>
  <c r="AW368" i="1" s="1"/>
  <c r="AX368" i="1" s="1"/>
  <c r="AY368" i="1" s="1"/>
  <c r="AZ368" i="1" s="1"/>
  <c r="BA368" i="1" s="1"/>
  <c r="BB368" i="1" s="1"/>
  <c r="C367" i="1"/>
  <c r="C366" i="1"/>
  <c r="D366" i="1" s="1"/>
  <c r="E366" i="1" s="1"/>
  <c r="F366" i="1" s="1"/>
  <c r="G366" i="1" s="1"/>
  <c r="H366" i="1" s="1"/>
  <c r="I366" i="1" s="1"/>
  <c r="J366" i="1" s="1"/>
  <c r="K366" i="1" s="1"/>
  <c r="L366" i="1" s="1"/>
  <c r="M366" i="1" s="1"/>
  <c r="N366" i="1" s="1"/>
  <c r="O366" i="1" s="1"/>
  <c r="P366" i="1" s="1"/>
  <c r="Q366" i="1" s="1"/>
  <c r="R366" i="1" s="1"/>
  <c r="S366" i="1" s="1"/>
  <c r="T366" i="1" s="1"/>
  <c r="U366" i="1" s="1"/>
  <c r="V366" i="1" s="1"/>
  <c r="W366" i="1" s="1"/>
  <c r="X366" i="1" s="1"/>
  <c r="Y366" i="1" s="1"/>
  <c r="Z366" i="1" s="1"/>
  <c r="AA366" i="1" s="1"/>
  <c r="AB366" i="1" s="1"/>
  <c r="AC366" i="1" s="1"/>
  <c r="AD366" i="1" s="1"/>
  <c r="AE366" i="1" s="1"/>
  <c r="AF366" i="1" s="1"/>
  <c r="AG366" i="1" s="1"/>
  <c r="AH366" i="1" s="1"/>
  <c r="AI366" i="1" s="1"/>
  <c r="AJ366" i="1" s="1"/>
  <c r="AK366" i="1" s="1"/>
  <c r="AL366" i="1" s="1"/>
  <c r="AM366" i="1" s="1"/>
  <c r="AN366" i="1" s="1"/>
  <c r="AO366" i="1" s="1"/>
  <c r="AP366" i="1" s="1"/>
  <c r="AQ366" i="1" s="1"/>
  <c r="AR366" i="1" s="1"/>
  <c r="AS366" i="1" s="1"/>
  <c r="AT366" i="1" s="1"/>
  <c r="AU366" i="1" s="1"/>
  <c r="AV366" i="1" s="1"/>
  <c r="AW366" i="1" s="1"/>
  <c r="AX366" i="1" s="1"/>
  <c r="AY366" i="1" s="1"/>
  <c r="AZ366" i="1" s="1"/>
  <c r="BA366" i="1" s="1"/>
  <c r="BB366" i="1" s="1"/>
  <c r="C365" i="1"/>
  <c r="D365" i="1" s="1"/>
  <c r="E365" i="1" s="1"/>
  <c r="F365" i="1" s="1"/>
  <c r="G365" i="1" s="1"/>
  <c r="H365" i="1" s="1"/>
  <c r="I365" i="1" s="1"/>
  <c r="J365" i="1" s="1"/>
  <c r="K365" i="1" s="1"/>
  <c r="L365" i="1" s="1"/>
  <c r="M365" i="1" s="1"/>
  <c r="N365" i="1" s="1"/>
  <c r="O365" i="1" s="1"/>
  <c r="P365" i="1" s="1"/>
  <c r="Q365" i="1" s="1"/>
  <c r="R365" i="1" s="1"/>
  <c r="S365" i="1" s="1"/>
  <c r="T365" i="1" s="1"/>
  <c r="U365" i="1" s="1"/>
  <c r="V365" i="1" s="1"/>
  <c r="W365" i="1" s="1"/>
  <c r="X365" i="1" s="1"/>
  <c r="Y365" i="1" s="1"/>
  <c r="Z365" i="1" s="1"/>
  <c r="AA365" i="1" s="1"/>
  <c r="AB365" i="1" s="1"/>
  <c r="AC365" i="1" s="1"/>
  <c r="AD365" i="1" s="1"/>
  <c r="AE365" i="1" s="1"/>
  <c r="AF365" i="1" s="1"/>
  <c r="AG365" i="1" s="1"/>
  <c r="AH365" i="1" s="1"/>
  <c r="AI365" i="1" s="1"/>
  <c r="AJ365" i="1" s="1"/>
  <c r="AK365" i="1" s="1"/>
  <c r="AL365" i="1" s="1"/>
  <c r="AM365" i="1" s="1"/>
  <c r="AN365" i="1" s="1"/>
  <c r="AO365" i="1" s="1"/>
  <c r="AP365" i="1" s="1"/>
  <c r="AQ365" i="1" s="1"/>
  <c r="AR365" i="1" s="1"/>
  <c r="AS365" i="1" s="1"/>
  <c r="AT365" i="1" s="1"/>
  <c r="AU365" i="1" s="1"/>
  <c r="AV365" i="1" s="1"/>
  <c r="AW365" i="1" s="1"/>
  <c r="AX365" i="1" s="1"/>
  <c r="AY365" i="1" s="1"/>
  <c r="AZ365" i="1" s="1"/>
  <c r="BA365" i="1" s="1"/>
  <c r="BB365" i="1" s="1"/>
  <c r="C364" i="1"/>
  <c r="D364" i="1" s="1"/>
  <c r="E364" i="1" s="1"/>
  <c r="F364" i="1" s="1"/>
  <c r="G364" i="1" s="1"/>
  <c r="H364" i="1" s="1"/>
  <c r="I364" i="1" s="1"/>
  <c r="J364" i="1" s="1"/>
  <c r="K364" i="1" s="1"/>
  <c r="L364" i="1" s="1"/>
  <c r="M364" i="1" s="1"/>
  <c r="N364" i="1" s="1"/>
  <c r="O364" i="1" s="1"/>
  <c r="P364" i="1" s="1"/>
  <c r="Q364" i="1" s="1"/>
  <c r="R364" i="1" s="1"/>
  <c r="S364" i="1" s="1"/>
  <c r="T364" i="1" s="1"/>
  <c r="U364" i="1" s="1"/>
  <c r="V364" i="1" s="1"/>
  <c r="W364" i="1" s="1"/>
  <c r="X364" i="1" s="1"/>
  <c r="Y364" i="1" s="1"/>
  <c r="Z364" i="1" s="1"/>
  <c r="AA364" i="1" s="1"/>
  <c r="AB364" i="1" s="1"/>
  <c r="AC364" i="1" s="1"/>
  <c r="AD364" i="1" s="1"/>
  <c r="AE364" i="1" s="1"/>
  <c r="AF364" i="1" s="1"/>
  <c r="AG364" i="1" s="1"/>
  <c r="AH364" i="1" s="1"/>
  <c r="AI364" i="1" s="1"/>
  <c r="AJ364" i="1" s="1"/>
  <c r="AK364" i="1" s="1"/>
  <c r="AL364" i="1" s="1"/>
  <c r="AM364" i="1" s="1"/>
  <c r="AN364" i="1" s="1"/>
  <c r="AO364" i="1" s="1"/>
  <c r="AP364" i="1" s="1"/>
  <c r="AQ364" i="1" s="1"/>
  <c r="AR364" i="1" s="1"/>
  <c r="AS364" i="1" s="1"/>
  <c r="AT364" i="1" s="1"/>
  <c r="AU364" i="1" s="1"/>
  <c r="AV364" i="1" s="1"/>
  <c r="AW364" i="1" s="1"/>
  <c r="AX364" i="1" s="1"/>
  <c r="AY364" i="1" s="1"/>
  <c r="AZ364" i="1" s="1"/>
  <c r="BA364" i="1" s="1"/>
  <c r="BB364" i="1" s="1"/>
  <c r="C363" i="1"/>
  <c r="C362" i="1"/>
  <c r="C361" i="1"/>
  <c r="D361" i="1" s="1"/>
  <c r="E361" i="1" s="1"/>
  <c r="F361" i="1" s="1"/>
  <c r="G361" i="1" s="1"/>
  <c r="H361" i="1" s="1"/>
  <c r="I361" i="1" s="1"/>
  <c r="J361" i="1" s="1"/>
  <c r="K361" i="1" s="1"/>
  <c r="L361" i="1" s="1"/>
  <c r="M361" i="1" s="1"/>
  <c r="N361" i="1" s="1"/>
  <c r="O361" i="1" s="1"/>
  <c r="P361" i="1" s="1"/>
  <c r="Q361" i="1" s="1"/>
  <c r="R361" i="1" s="1"/>
  <c r="S361" i="1" s="1"/>
  <c r="T361" i="1" s="1"/>
  <c r="U361" i="1" s="1"/>
  <c r="V361" i="1" s="1"/>
  <c r="W361" i="1" s="1"/>
  <c r="X361" i="1" s="1"/>
  <c r="Y361" i="1" s="1"/>
  <c r="Z361" i="1" s="1"/>
  <c r="AA361" i="1" s="1"/>
  <c r="AB361" i="1" s="1"/>
  <c r="AC361" i="1" s="1"/>
  <c r="AD361" i="1" s="1"/>
  <c r="AE361" i="1" s="1"/>
  <c r="AF361" i="1" s="1"/>
  <c r="AG361" i="1" s="1"/>
  <c r="AH361" i="1" s="1"/>
  <c r="AI361" i="1" s="1"/>
  <c r="AJ361" i="1" s="1"/>
  <c r="AK361" i="1" s="1"/>
  <c r="AL361" i="1" s="1"/>
  <c r="AM361" i="1" s="1"/>
  <c r="AN361" i="1" s="1"/>
  <c r="AO361" i="1" s="1"/>
  <c r="AP361" i="1" s="1"/>
  <c r="AQ361" i="1" s="1"/>
  <c r="AR361" i="1" s="1"/>
  <c r="AS361" i="1" s="1"/>
  <c r="AT361" i="1" s="1"/>
  <c r="AU361" i="1" s="1"/>
  <c r="AV361" i="1" s="1"/>
  <c r="AW361" i="1" s="1"/>
  <c r="AX361" i="1" s="1"/>
  <c r="AY361" i="1" s="1"/>
  <c r="AZ361" i="1" s="1"/>
  <c r="BA361" i="1" s="1"/>
  <c r="BB361" i="1" s="1"/>
  <c r="C360" i="1"/>
  <c r="C359" i="1"/>
  <c r="D359" i="1" s="1"/>
  <c r="E359" i="1" s="1"/>
  <c r="F359" i="1" s="1"/>
  <c r="G359" i="1" s="1"/>
  <c r="H359" i="1" s="1"/>
  <c r="I359" i="1" s="1"/>
  <c r="J359" i="1" s="1"/>
  <c r="K359" i="1" s="1"/>
  <c r="L359" i="1" s="1"/>
  <c r="M359" i="1" s="1"/>
  <c r="N359" i="1" s="1"/>
  <c r="O359" i="1" s="1"/>
  <c r="P359" i="1" s="1"/>
  <c r="Q359" i="1" s="1"/>
  <c r="R359" i="1" s="1"/>
  <c r="S359" i="1" s="1"/>
  <c r="T359" i="1" s="1"/>
  <c r="U359" i="1" s="1"/>
  <c r="V359" i="1" s="1"/>
  <c r="W359" i="1" s="1"/>
  <c r="X359" i="1" s="1"/>
  <c r="Y359" i="1" s="1"/>
  <c r="Z359" i="1" s="1"/>
  <c r="AA359" i="1" s="1"/>
  <c r="AB359" i="1" s="1"/>
  <c r="AC359" i="1" s="1"/>
  <c r="AD359" i="1" s="1"/>
  <c r="AE359" i="1" s="1"/>
  <c r="AF359" i="1" s="1"/>
  <c r="AG359" i="1" s="1"/>
  <c r="AH359" i="1" s="1"/>
  <c r="AI359" i="1" s="1"/>
  <c r="AJ359" i="1" s="1"/>
  <c r="AK359" i="1" s="1"/>
  <c r="AL359" i="1" s="1"/>
  <c r="AM359" i="1" s="1"/>
  <c r="AN359" i="1" s="1"/>
  <c r="AO359" i="1" s="1"/>
  <c r="AP359" i="1" s="1"/>
  <c r="AQ359" i="1" s="1"/>
  <c r="AR359" i="1" s="1"/>
  <c r="AS359" i="1" s="1"/>
  <c r="AT359" i="1" s="1"/>
  <c r="AU359" i="1" s="1"/>
  <c r="AV359" i="1" s="1"/>
  <c r="AW359" i="1" s="1"/>
  <c r="AX359" i="1" s="1"/>
  <c r="AY359" i="1" s="1"/>
  <c r="AZ359" i="1" s="1"/>
  <c r="BA359" i="1" s="1"/>
  <c r="BB359" i="1" s="1"/>
  <c r="C358" i="1"/>
  <c r="D358" i="1" s="1"/>
  <c r="E358" i="1" s="1"/>
  <c r="F358" i="1" s="1"/>
  <c r="G358" i="1" s="1"/>
  <c r="H358" i="1" s="1"/>
  <c r="I358" i="1" s="1"/>
  <c r="J358" i="1" s="1"/>
  <c r="K358" i="1" s="1"/>
  <c r="L358" i="1" s="1"/>
  <c r="M358" i="1" s="1"/>
  <c r="N358" i="1" s="1"/>
  <c r="O358" i="1" s="1"/>
  <c r="P358" i="1" s="1"/>
  <c r="Q358" i="1" s="1"/>
  <c r="R358" i="1" s="1"/>
  <c r="S358" i="1" s="1"/>
  <c r="T358" i="1" s="1"/>
  <c r="U358" i="1" s="1"/>
  <c r="V358" i="1" s="1"/>
  <c r="W358" i="1" s="1"/>
  <c r="X358" i="1" s="1"/>
  <c r="Y358" i="1" s="1"/>
  <c r="Z358" i="1" s="1"/>
  <c r="AA358" i="1" s="1"/>
  <c r="AB358" i="1" s="1"/>
  <c r="AC358" i="1" s="1"/>
  <c r="AD358" i="1" s="1"/>
  <c r="AE358" i="1" s="1"/>
  <c r="AF358" i="1" s="1"/>
  <c r="AG358" i="1" s="1"/>
  <c r="AH358" i="1" s="1"/>
  <c r="AI358" i="1" s="1"/>
  <c r="AJ358" i="1" s="1"/>
  <c r="AK358" i="1" s="1"/>
  <c r="AL358" i="1" s="1"/>
  <c r="AM358" i="1" s="1"/>
  <c r="AN358" i="1" s="1"/>
  <c r="AO358" i="1" s="1"/>
  <c r="AP358" i="1" s="1"/>
  <c r="AQ358" i="1" s="1"/>
  <c r="AR358" i="1" s="1"/>
  <c r="AS358" i="1" s="1"/>
  <c r="AT358" i="1" s="1"/>
  <c r="AU358" i="1" s="1"/>
  <c r="AV358" i="1" s="1"/>
  <c r="AW358" i="1" s="1"/>
  <c r="AX358" i="1" s="1"/>
  <c r="AY358" i="1" s="1"/>
  <c r="AZ358" i="1" s="1"/>
  <c r="BA358" i="1" s="1"/>
  <c r="BB358" i="1" s="1"/>
  <c r="C357" i="1"/>
  <c r="D357" i="1" s="1"/>
  <c r="E357" i="1" s="1"/>
  <c r="F357" i="1" s="1"/>
  <c r="G357" i="1" s="1"/>
  <c r="H357" i="1" s="1"/>
  <c r="I357" i="1" s="1"/>
  <c r="J357" i="1" s="1"/>
  <c r="K357" i="1" s="1"/>
  <c r="L357" i="1" s="1"/>
  <c r="M357" i="1" s="1"/>
  <c r="N357" i="1" s="1"/>
  <c r="O357" i="1" s="1"/>
  <c r="P357" i="1" s="1"/>
  <c r="Q357" i="1" s="1"/>
  <c r="R357" i="1" s="1"/>
  <c r="S357" i="1" s="1"/>
  <c r="T357" i="1" s="1"/>
  <c r="U357" i="1" s="1"/>
  <c r="V357" i="1" s="1"/>
  <c r="W357" i="1" s="1"/>
  <c r="X357" i="1" s="1"/>
  <c r="Y357" i="1" s="1"/>
  <c r="Z357" i="1" s="1"/>
  <c r="AA357" i="1" s="1"/>
  <c r="AB357" i="1" s="1"/>
  <c r="AC357" i="1" s="1"/>
  <c r="AD357" i="1" s="1"/>
  <c r="AE357" i="1" s="1"/>
  <c r="AF357" i="1" s="1"/>
  <c r="AG357" i="1" s="1"/>
  <c r="AH357" i="1" s="1"/>
  <c r="AI357" i="1" s="1"/>
  <c r="AJ357" i="1" s="1"/>
  <c r="AK357" i="1" s="1"/>
  <c r="AL357" i="1" s="1"/>
  <c r="AM357" i="1" s="1"/>
  <c r="AN357" i="1" s="1"/>
  <c r="AO357" i="1" s="1"/>
  <c r="AP357" i="1" s="1"/>
  <c r="AQ357" i="1" s="1"/>
  <c r="AR357" i="1" s="1"/>
  <c r="AS357" i="1" s="1"/>
  <c r="AT357" i="1" s="1"/>
  <c r="AU357" i="1" s="1"/>
  <c r="AV357" i="1" s="1"/>
  <c r="AW357" i="1" s="1"/>
  <c r="AX357" i="1" s="1"/>
  <c r="AY357" i="1" s="1"/>
  <c r="AZ357" i="1" s="1"/>
  <c r="BA357" i="1" s="1"/>
  <c r="BB357" i="1" s="1"/>
  <c r="C356" i="1"/>
  <c r="C355" i="1"/>
  <c r="D331" i="1"/>
  <c r="E331" i="1" s="1"/>
  <c r="F331" i="1" s="1"/>
  <c r="G331" i="1" s="1"/>
  <c r="H331" i="1" s="1"/>
  <c r="I331" i="1" s="1"/>
  <c r="J331" i="1" s="1"/>
  <c r="K331" i="1" s="1"/>
  <c r="L331" i="1" s="1"/>
  <c r="M331" i="1" s="1"/>
  <c r="N331" i="1" s="1"/>
  <c r="O331" i="1" s="1"/>
  <c r="P331" i="1" s="1"/>
  <c r="Q331" i="1" s="1"/>
  <c r="R331" i="1" s="1"/>
  <c r="S331" i="1" s="1"/>
  <c r="T331" i="1" s="1"/>
  <c r="U331" i="1" s="1"/>
  <c r="V331" i="1" s="1"/>
  <c r="W331" i="1" s="1"/>
  <c r="X331" i="1" s="1"/>
  <c r="Y331" i="1" s="1"/>
  <c r="Z331" i="1" s="1"/>
  <c r="AA331" i="1" s="1"/>
  <c r="AB331" i="1" s="1"/>
  <c r="AC331" i="1" s="1"/>
  <c r="AD331" i="1" s="1"/>
  <c r="AE331" i="1" s="1"/>
  <c r="AF331" i="1" s="1"/>
  <c r="AG331" i="1" s="1"/>
  <c r="AH331" i="1" s="1"/>
  <c r="AI331" i="1" s="1"/>
  <c r="AJ331" i="1" s="1"/>
  <c r="AK331" i="1" s="1"/>
  <c r="AL331" i="1" s="1"/>
  <c r="AM331" i="1" s="1"/>
  <c r="AN331" i="1" s="1"/>
  <c r="AO331" i="1" s="1"/>
  <c r="AP331" i="1" s="1"/>
  <c r="AQ331" i="1" s="1"/>
  <c r="AR331" i="1" s="1"/>
  <c r="AS331" i="1" s="1"/>
  <c r="AT331" i="1" s="1"/>
  <c r="AU331" i="1" s="1"/>
  <c r="AV331" i="1" s="1"/>
  <c r="AW331" i="1" s="1"/>
  <c r="AX331" i="1" s="1"/>
  <c r="AY331" i="1" s="1"/>
  <c r="AZ331" i="1" s="1"/>
  <c r="BA331" i="1" s="1"/>
  <c r="BB331" i="1" s="1"/>
  <c r="D330" i="1"/>
  <c r="E330" i="1" s="1"/>
  <c r="F330" i="1" s="1"/>
  <c r="G330" i="1" s="1"/>
  <c r="H330" i="1" s="1"/>
  <c r="I330" i="1" s="1"/>
  <c r="J330" i="1" s="1"/>
  <c r="K330" i="1" s="1"/>
  <c r="L330" i="1" s="1"/>
  <c r="M330" i="1" s="1"/>
  <c r="N330" i="1" s="1"/>
  <c r="O330" i="1" s="1"/>
  <c r="P330" i="1" s="1"/>
  <c r="Q330" i="1" s="1"/>
  <c r="R330" i="1" s="1"/>
  <c r="S330" i="1" s="1"/>
  <c r="T330" i="1" s="1"/>
  <c r="U330" i="1" s="1"/>
  <c r="V330" i="1" s="1"/>
  <c r="W330" i="1" s="1"/>
  <c r="X330" i="1" s="1"/>
  <c r="Y330" i="1" s="1"/>
  <c r="Z330" i="1" s="1"/>
  <c r="AA330" i="1" s="1"/>
  <c r="AB330" i="1" s="1"/>
  <c r="AC330" i="1" s="1"/>
  <c r="AD330" i="1" s="1"/>
  <c r="AE330" i="1" s="1"/>
  <c r="AF330" i="1" s="1"/>
  <c r="AG330" i="1" s="1"/>
  <c r="AH330" i="1" s="1"/>
  <c r="AI330" i="1" s="1"/>
  <c r="AJ330" i="1" s="1"/>
  <c r="AK330" i="1" s="1"/>
  <c r="AL330" i="1" s="1"/>
  <c r="AM330" i="1" s="1"/>
  <c r="AN330" i="1" s="1"/>
  <c r="AO330" i="1" s="1"/>
  <c r="AP330" i="1" s="1"/>
  <c r="AQ330" i="1" s="1"/>
  <c r="AR330" i="1" s="1"/>
  <c r="AS330" i="1" s="1"/>
  <c r="AT330" i="1" s="1"/>
  <c r="AU330" i="1" s="1"/>
  <c r="AV330" i="1" s="1"/>
  <c r="AW330" i="1" s="1"/>
  <c r="AX330" i="1" s="1"/>
  <c r="AY330" i="1" s="1"/>
  <c r="AZ330" i="1" s="1"/>
  <c r="BA330" i="1" s="1"/>
  <c r="BB330" i="1" s="1"/>
  <c r="D329" i="1"/>
  <c r="E329" i="1" s="1"/>
  <c r="F329" i="1" s="1"/>
  <c r="G329" i="1" s="1"/>
  <c r="H329" i="1" s="1"/>
  <c r="I329" i="1" s="1"/>
  <c r="J329" i="1" s="1"/>
  <c r="K329" i="1" s="1"/>
  <c r="L329" i="1" s="1"/>
  <c r="M329" i="1" s="1"/>
  <c r="N329" i="1" s="1"/>
  <c r="O329" i="1" s="1"/>
  <c r="P329" i="1" s="1"/>
  <c r="Q329" i="1" s="1"/>
  <c r="R329" i="1" s="1"/>
  <c r="S329" i="1" s="1"/>
  <c r="T329" i="1" s="1"/>
  <c r="U329" i="1" s="1"/>
  <c r="V329" i="1" s="1"/>
  <c r="W329" i="1" s="1"/>
  <c r="X329" i="1" s="1"/>
  <c r="Y329" i="1" s="1"/>
  <c r="Z329" i="1" s="1"/>
  <c r="AA329" i="1" s="1"/>
  <c r="AB329" i="1" s="1"/>
  <c r="AC329" i="1" s="1"/>
  <c r="AD329" i="1" s="1"/>
  <c r="AE329" i="1" s="1"/>
  <c r="AF329" i="1" s="1"/>
  <c r="AG329" i="1" s="1"/>
  <c r="AH329" i="1" s="1"/>
  <c r="AI329" i="1" s="1"/>
  <c r="AJ329" i="1" s="1"/>
  <c r="AK329" i="1" s="1"/>
  <c r="AL329" i="1" s="1"/>
  <c r="AM329" i="1" s="1"/>
  <c r="AN329" i="1" s="1"/>
  <c r="AO329" i="1" s="1"/>
  <c r="AP329" i="1" s="1"/>
  <c r="AQ329" i="1" s="1"/>
  <c r="AR329" i="1" s="1"/>
  <c r="AS329" i="1" s="1"/>
  <c r="AT329" i="1" s="1"/>
  <c r="AU329" i="1" s="1"/>
  <c r="AV329" i="1" s="1"/>
  <c r="AW329" i="1" s="1"/>
  <c r="AX329" i="1" s="1"/>
  <c r="AY329" i="1" s="1"/>
  <c r="AZ329" i="1" s="1"/>
  <c r="BA329" i="1" s="1"/>
  <c r="BB329" i="1" s="1"/>
  <c r="C276" i="1"/>
  <c r="BB276" i="1"/>
  <c r="BA276" i="1"/>
  <c r="AZ276" i="1"/>
  <c r="AY276" i="1"/>
  <c r="AX276" i="1"/>
  <c r="AW276" i="1"/>
  <c r="AV276" i="1"/>
  <c r="AU276" i="1"/>
  <c r="AT276" i="1"/>
  <c r="AS276" i="1"/>
  <c r="AR276" i="1"/>
  <c r="AQ276" i="1"/>
  <c r="AP276" i="1"/>
  <c r="AO276" i="1"/>
  <c r="AN276" i="1"/>
  <c r="AM276" i="1"/>
  <c r="AL276" i="1"/>
  <c r="AK276" i="1"/>
  <c r="AJ276" i="1"/>
  <c r="AI276" i="1"/>
  <c r="AH276" i="1"/>
  <c r="AG276" i="1"/>
  <c r="AF276" i="1"/>
  <c r="AE276" i="1"/>
  <c r="AD276" i="1"/>
  <c r="AC276" i="1"/>
  <c r="AB276" i="1"/>
  <c r="AA276" i="1"/>
  <c r="Z276" i="1"/>
  <c r="Y276" i="1"/>
  <c r="X276" i="1"/>
  <c r="W276" i="1"/>
  <c r="V276" i="1"/>
  <c r="U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D36" i="37" l="1"/>
  <c r="D42" i="37" s="1"/>
  <c r="J73" i="41"/>
  <c r="V73" i="41"/>
  <c r="AH73" i="41"/>
  <c r="K73" i="41"/>
  <c r="W73" i="41"/>
  <c r="AI73" i="41"/>
  <c r="L73" i="41"/>
  <c r="X73" i="41"/>
  <c r="AJ73" i="41"/>
  <c r="M73" i="41"/>
  <c r="Y73" i="41"/>
  <c r="AK73" i="41"/>
  <c r="N73" i="41"/>
  <c r="Z73" i="41"/>
  <c r="AL73" i="41"/>
  <c r="O73" i="41"/>
  <c r="AA73" i="41"/>
  <c r="AM73" i="41"/>
  <c r="AF73" i="41"/>
  <c r="P73" i="41"/>
  <c r="AB73" i="41"/>
  <c r="AN73" i="41"/>
  <c r="E73" i="41"/>
  <c r="Q73" i="41"/>
  <c r="AC73" i="41"/>
  <c r="AO73" i="41"/>
  <c r="H73" i="41"/>
  <c r="F73" i="41"/>
  <c r="R73" i="41"/>
  <c r="AD73" i="41"/>
  <c r="AP73" i="41"/>
  <c r="D73" i="41"/>
  <c r="G73" i="41"/>
  <c r="S73" i="41"/>
  <c r="AE73" i="41"/>
  <c r="AQ73" i="41"/>
  <c r="I73" i="41"/>
  <c r="U73" i="41"/>
  <c r="AG73" i="41"/>
  <c r="T73" i="41"/>
  <c r="M80" i="41"/>
  <c r="Y80" i="41"/>
  <c r="AK80" i="41"/>
  <c r="N80" i="41"/>
  <c r="Z80" i="41"/>
  <c r="AL80" i="41"/>
  <c r="O80" i="41"/>
  <c r="AA80" i="41"/>
  <c r="AM80" i="41"/>
  <c r="P80" i="41"/>
  <c r="AB80" i="41"/>
  <c r="AN80" i="41"/>
  <c r="D80" i="41"/>
  <c r="E80" i="41"/>
  <c r="Q80" i="41"/>
  <c r="AC80" i="41"/>
  <c r="AO80" i="41"/>
  <c r="AI80" i="41"/>
  <c r="F80" i="41"/>
  <c r="R80" i="41"/>
  <c r="AD80" i="41"/>
  <c r="AP80" i="41"/>
  <c r="K80" i="41"/>
  <c r="G80" i="41"/>
  <c r="S80" i="41"/>
  <c r="AE80" i="41"/>
  <c r="AQ80" i="41"/>
  <c r="H80" i="41"/>
  <c r="T80" i="41"/>
  <c r="AF80" i="41"/>
  <c r="I80" i="41"/>
  <c r="U80" i="41"/>
  <c r="AG80" i="41"/>
  <c r="J80" i="41"/>
  <c r="V80" i="41"/>
  <c r="AH80" i="41"/>
  <c r="L80" i="41"/>
  <c r="X80" i="41"/>
  <c r="AJ80" i="41"/>
  <c r="W80" i="41"/>
  <c r="J69" i="41"/>
  <c r="V69" i="41"/>
  <c r="AH69" i="41"/>
  <c r="T69" i="41"/>
  <c r="K69" i="41"/>
  <c r="W69" i="41"/>
  <c r="AI69" i="41"/>
  <c r="H69" i="41"/>
  <c r="L69" i="41"/>
  <c r="X69" i="41"/>
  <c r="AJ69" i="41"/>
  <c r="D69" i="41"/>
  <c r="M69" i="41"/>
  <c r="Y69" i="41"/>
  <c r="AK69" i="41"/>
  <c r="N69" i="41"/>
  <c r="Z69" i="41"/>
  <c r="AL69" i="41"/>
  <c r="O69" i="41"/>
  <c r="AA69" i="41"/>
  <c r="AM69" i="41"/>
  <c r="P69" i="41"/>
  <c r="AB69" i="41"/>
  <c r="AN69" i="41"/>
  <c r="E69" i="41"/>
  <c r="Q69" i="41"/>
  <c r="AC69" i="41"/>
  <c r="AO69" i="41"/>
  <c r="F69" i="41"/>
  <c r="R69" i="41"/>
  <c r="AD69" i="41"/>
  <c r="AP69" i="41"/>
  <c r="G69" i="41"/>
  <c r="S69" i="41"/>
  <c r="AE69" i="41"/>
  <c r="AQ69" i="41"/>
  <c r="I69" i="41"/>
  <c r="U69" i="41"/>
  <c r="AG69" i="41"/>
  <c r="AF69" i="41"/>
  <c r="G70" i="41"/>
  <c r="S70" i="41"/>
  <c r="AE70" i="41"/>
  <c r="AQ70" i="41"/>
  <c r="H70" i="41"/>
  <c r="T70" i="41"/>
  <c r="AF70" i="41"/>
  <c r="D70" i="41"/>
  <c r="I70" i="41"/>
  <c r="U70" i="41"/>
  <c r="AG70" i="41"/>
  <c r="Q70" i="41"/>
  <c r="J70" i="41"/>
  <c r="V70" i="41"/>
  <c r="AH70" i="41"/>
  <c r="E70" i="41"/>
  <c r="K70" i="41"/>
  <c r="W70" i="41"/>
  <c r="AI70" i="41"/>
  <c r="L70" i="41"/>
  <c r="X70" i="41"/>
  <c r="AJ70" i="41"/>
  <c r="AC70" i="41"/>
  <c r="M70" i="41"/>
  <c r="Y70" i="41"/>
  <c r="AK70" i="41"/>
  <c r="N70" i="41"/>
  <c r="Z70" i="41"/>
  <c r="AL70" i="41"/>
  <c r="O70" i="41"/>
  <c r="AA70" i="41"/>
  <c r="AM70" i="41"/>
  <c r="P70" i="41"/>
  <c r="AB70" i="41"/>
  <c r="AN70" i="41"/>
  <c r="F70" i="41"/>
  <c r="R70" i="41"/>
  <c r="AD70" i="41"/>
  <c r="AP70" i="41"/>
  <c r="AO70" i="41"/>
  <c r="M72" i="41"/>
  <c r="Y72" i="41"/>
  <c r="AK72" i="41"/>
  <c r="N72" i="41"/>
  <c r="Z72" i="41"/>
  <c r="AL72" i="41"/>
  <c r="O72" i="41"/>
  <c r="AA72" i="41"/>
  <c r="AM72" i="41"/>
  <c r="P72" i="41"/>
  <c r="AB72" i="41"/>
  <c r="AN72" i="41"/>
  <c r="E72" i="41"/>
  <c r="Q72" i="41"/>
  <c r="AC72" i="41"/>
  <c r="AO72" i="41"/>
  <c r="AI72" i="41"/>
  <c r="F72" i="41"/>
  <c r="R72" i="41"/>
  <c r="AD72" i="41"/>
  <c r="AP72" i="41"/>
  <c r="K72" i="41"/>
  <c r="G72" i="41"/>
  <c r="S72" i="41"/>
  <c r="AE72" i="41"/>
  <c r="AQ72" i="41"/>
  <c r="H72" i="41"/>
  <c r="T72" i="41"/>
  <c r="AF72" i="41"/>
  <c r="I72" i="41"/>
  <c r="U72" i="41"/>
  <c r="AG72" i="41"/>
  <c r="J72" i="41"/>
  <c r="V72" i="41"/>
  <c r="AH72" i="41"/>
  <c r="L72" i="41"/>
  <c r="X72" i="41"/>
  <c r="AJ72" i="41"/>
  <c r="D72" i="41"/>
  <c r="W72" i="41"/>
  <c r="D356" i="1"/>
  <c r="E356" i="1" s="1"/>
  <c r="F356" i="1" s="1"/>
  <c r="G356" i="1" s="1"/>
  <c r="H356" i="1" s="1"/>
  <c r="I356" i="1" s="1"/>
  <c r="J356" i="1" s="1"/>
  <c r="K356" i="1" s="1"/>
  <c r="L356" i="1" s="1"/>
  <c r="M356" i="1" s="1"/>
  <c r="N356" i="1" s="1"/>
  <c r="O356" i="1" s="1"/>
  <c r="P356" i="1" s="1"/>
  <c r="Q356" i="1" s="1"/>
  <c r="R356" i="1" s="1"/>
  <c r="S356" i="1" s="1"/>
  <c r="T356" i="1" s="1"/>
  <c r="U356" i="1" s="1"/>
  <c r="V356" i="1" s="1"/>
  <c r="W356" i="1" s="1"/>
  <c r="X356" i="1" s="1"/>
  <c r="Y356" i="1" s="1"/>
  <c r="Z356" i="1" s="1"/>
  <c r="AA356" i="1" s="1"/>
  <c r="AB356" i="1" s="1"/>
  <c r="AC356" i="1" s="1"/>
  <c r="AD356" i="1" s="1"/>
  <c r="AE356" i="1" s="1"/>
  <c r="AF356" i="1" s="1"/>
  <c r="AG356" i="1" s="1"/>
  <c r="AH356" i="1" s="1"/>
  <c r="AI356" i="1" s="1"/>
  <c r="AJ356" i="1" s="1"/>
  <c r="AK356" i="1" s="1"/>
  <c r="AL356" i="1" s="1"/>
  <c r="AM356" i="1" s="1"/>
  <c r="AN356" i="1" s="1"/>
  <c r="AO356" i="1" s="1"/>
  <c r="AP356" i="1" s="1"/>
  <c r="AQ356" i="1" s="1"/>
  <c r="AR356" i="1" s="1"/>
  <c r="AS356" i="1" s="1"/>
  <c r="AT356" i="1" s="1"/>
  <c r="AU356" i="1" s="1"/>
  <c r="AV356" i="1" s="1"/>
  <c r="AW356" i="1" s="1"/>
  <c r="AX356" i="1" s="1"/>
  <c r="AY356" i="1" s="1"/>
  <c r="AZ356" i="1" s="1"/>
  <c r="BA356" i="1" s="1"/>
  <c r="BB356" i="1" s="1"/>
  <c r="M76" i="41"/>
  <c r="Y76" i="41"/>
  <c r="AK76" i="41"/>
  <c r="K76" i="41"/>
  <c r="N76" i="41"/>
  <c r="Z76" i="41"/>
  <c r="AL76" i="41"/>
  <c r="O76" i="41"/>
  <c r="AA76" i="41"/>
  <c r="AM76" i="41"/>
  <c r="P76" i="41"/>
  <c r="AB76" i="41"/>
  <c r="AN76" i="41"/>
  <c r="E76" i="41"/>
  <c r="Q76" i="41"/>
  <c r="AC76" i="41"/>
  <c r="AO76" i="41"/>
  <c r="AI76" i="41"/>
  <c r="F76" i="41"/>
  <c r="R76" i="41"/>
  <c r="AD76" i="41"/>
  <c r="AP76" i="41"/>
  <c r="G76" i="41"/>
  <c r="S76" i="41"/>
  <c r="AE76" i="41"/>
  <c r="AQ76" i="41"/>
  <c r="H76" i="41"/>
  <c r="T76" i="41"/>
  <c r="AF76" i="41"/>
  <c r="D76" i="41"/>
  <c r="I76" i="41"/>
  <c r="U76" i="41"/>
  <c r="AG76" i="41"/>
  <c r="J76" i="41"/>
  <c r="V76" i="41"/>
  <c r="AH76" i="41"/>
  <c r="W76" i="41"/>
  <c r="L76" i="41"/>
  <c r="X76" i="41"/>
  <c r="AJ76" i="41"/>
  <c r="D360" i="1"/>
  <c r="E360" i="1" s="1"/>
  <c r="F360" i="1" s="1"/>
  <c r="G360" i="1" s="1"/>
  <c r="H360" i="1" s="1"/>
  <c r="I360" i="1" s="1"/>
  <c r="J360" i="1" s="1"/>
  <c r="K360" i="1" s="1"/>
  <c r="L360" i="1" s="1"/>
  <c r="M360" i="1" s="1"/>
  <c r="N360" i="1" s="1"/>
  <c r="O360" i="1" s="1"/>
  <c r="P360" i="1" s="1"/>
  <c r="Q360" i="1" s="1"/>
  <c r="R360" i="1" s="1"/>
  <c r="S360" i="1" s="1"/>
  <c r="T360" i="1" s="1"/>
  <c r="U360" i="1" s="1"/>
  <c r="V360" i="1" s="1"/>
  <c r="W360" i="1" s="1"/>
  <c r="X360" i="1" s="1"/>
  <c r="Y360" i="1" s="1"/>
  <c r="Z360" i="1" s="1"/>
  <c r="AA360" i="1" s="1"/>
  <c r="AB360" i="1" s="1"/>
  <c r="AC360" i="1" s="1"/>
  <c r="AD360" i="1" s="1"/>
  <c r="AE360" i="1" s="1"/>
  <c r="AF360" i="1" s="1"/>
  <c r="AG360" i="1" s="1"/>
  <c r="AH360" i="1" s="1"/>
  <c r="AI360" i="1" s="1"/>
  <c r="AJ360" i="1" s="1"/>
  <c r="AK360" i="1" s="1"/>
  <c r="AL360" i="1" s="1"/>
  <c r="AM360" i="1" s="1"/>
  <c r="AN360" i="1" s="1"/>
  <c r="AO360" i="1" s="1"/>
  <c r="AP360" i="1" s="1"/>
  <c r="AQ360" i="1" s="1"/>
  <c r="AR360" i="1" s="1"/>
  <c r="AS360" i="1" s="1"/>
  <c r="AT360" i="1" s="1"/>
  <c r="AU360" i="1" s="1"/>
  <c r="AV360" i="1" s="1"/>
  <c r="AW360" i="1" s="1"/>
  <c r="AX360" i="1" s="1"/>
  <c r="AY360" i="1" s="1"/>
  <c r="AZ360" i="1" s="1"/>
  <c r="BA360" i="1" s="1"/>
  <c r="BB360" i="1" s="1"/>
  <c r="J77" i="41"/>
  <c r="V77" i="41"/>
  <c r="AH77" i="41"/>
  <c r="K77" i="41"/>
  <c r="W77" i="41"/>
  <c r="AI77" i="41"/>
  <c r="H77" i="41"/>
  <c r="L77" i="41"/>
  <c r="X77" i="41"/>
  <c r="AJ77" i="41"/>
  <c r="M77" i="41"/>
  <c r="Y77" i="41"/>
  <c r="AK77" i="41"/>
  <c r="N77" i="41"/>
  <c r="Z77" i="41"/>
  <c r="AL77" i="41"/>
  <c r="O77" i="41"/>
  <c r="AA77" i="41"/>
  <c r="AM77" i="41"/>
  <c r="P77" i="41"/>
  <c r="AB77" i="41"/>
  <c r="AN77" i="41"/>
  <c r="D77" i="41"/>
  <c r="T77" i="41"/>
  <c r="E77" i="41"/>
  <c r="Q77" i="41"/>
  <c r="AC77" i="41"/>
  <c r="AO77" i="41"/>
  <c r="F77" i="41"/>
  <c r="R77" i="41"/>
  <c r="AD77" i="41"/>
  <c r="AP77" i="41"/>
  <c r="G77" i="41"/>
  <c r="S77" i="41"/>
  <c r="AE77" i="41"/>
  <c r="AQ77" i="41"/>
  <c r="I77" i="41"/>
  <c r="U77" i="41"/>
  <c r="AG77" i="41"/>
  <c r="AF77" i="41"/>
  <c r="G74" i="41"/>
  <c r="S74" i="41"/>
  <c r="AE74" i="41"/>
  <c r="AQ74" i="41"/>
  <c r="H74" i="41"/>
  <c r="T74" i="41"/>
  <c r="AF74" i="41"/>
  <c r="I74" i="41"/>
  <c r="U74" i="41"/>
  <c r="AG74" i="41"/>
  <c r="J74" i="41"/>
  <c r="V74" i="41"/>
  <c r="AH74" i="41"/>
  <c r="K74" i="41"/>
  <c r="W74" i="41"/>
  <c r="AI74" i="41"/>
  <c r="E74" i="41"/>
  <c r="L74" i="41"/>
  <c r="X74" i="41"/>
  <c r="AJ74" i="41"/>
  <c r="AC74" i="41"/>
  <c r="M74" i="41"/>
  <c r="Y74" i="41"/>
  <c r="AK74" i="41"/>
  <c r="N74" i="41"/>
  <c r="Z74" i="41"/>
  <c r="AL74" i="41"/>
  <c r="O74" i="41"/>
  <c r="AA74" i="41"/>
  <c r="AM74" i="41"/>
  <c r="AO74" i="41"/>
  <c r="P74" i="41"/>
  <c r="AB74" i="41"/>
  <c r="AN74" i="41"/>
  <c r="D74" i="41"/>
  <c r="F74" i="41"/>
  <c r="R74" i="41"/>
  <c r="AD74" i="41"/>
  <c r="AP74" i="41"/>
  <c r="Q74" i="41"/>
  <c r="P75" i="41"/>
  <c r="AB75" i="41"/>
  <c r="AN75" i="41"/>
  <c r="E75" i="41"/>
  <c r="Q75" i="41"/>
  <c r="AC75" i="41"/>
  <c r="AO75" i="41"/>
  <c r="F75" i="41"/>
  <c r="R75" i="41"/>
  <c r="AD75" i="41"/>
  <c r="AP75" i="41"/>
  <c r="G75" i="41"/>
  <c r="S75" i="41"/>
  <c r="AE75" i="41"/>
  <c r="AQ75" i="41"/>
  <c r="H75" i="41"/>
  <c r="T75" i="41"/>
  <c r="AF75" i="41"/>
  <c r="N75" i="41"/>
  <c r="I75" i="41"/>
  <c r="U75" i="41"/>
  <c r="AG75" i="41"/>
  <c r="AL75" i="41"/>
  <c r="J75" i="41"/>
  <c r="V75" i="41"/>
  <c r="AH75" i="41"/>
  <c r="K75" i="41"/>
  <c r="W75" i="41"/>
  <c r="AI75" i="41"/>
  <c r="L75" i="41"/>
  <c r="X75" i="41"/>
  <c r="AJ75" i="41"/>
  <c r="D75" i="41"/>
  <c r="M75" i="41"/>
  <c r="Y75" i="41"/>
  <c r="AK75" i="41"/>
  <c r="O75" i="41"/>
  <c r="AA75" i="41"/>
  <c r="AM75" i="41"/>
  <c r="Z75" i="41"/>
  <c r="G78" i="41"/>
  <c r="S78" i="41"/>
  <c r="AE78" i="41"/>
  <c r="AQ78" i="41"/>
  <c r="H78" i="41"/>
  <c r="T78" i="41"/>
  <c r="AF78" i="41"/>
  <c r="I78" i="41"/>
  <c r="U78" i="41"/>
  <c r="AG78" i="41"/>
  <c r="E78" i="41"/>
  <c r="J78" i="41"/>
  <c r="V78" i="41"/>
  <c r="AH78" i="41"/>
  <c r="Q78" i="41"/>
  <c r="K78" i="41"/>
  <c r="W78" i="41"/>
  <c r="AI78" i="41"/>
  <c r="AO78" i="41"/>
  <c r="L78" i="41"/>
  <c r="X78" i="41"/>
  <c r="AJ78" i="41"/>
  <c r="D78" i="41"/>
  <c r="AC78" i="41"/>
  <c r="M78" i="41"/>
  <c r="Y78" i="41"/>
  <c r="AK78" i="41"/>
  <c r="N78" i="41"/>
  <c r="Z78" i="41"/>
  <c r="AL78" i="41"/>
  <c r="O78" i="41"/>
  <c r="AA78" i="41"/>
  <c r="AM78" i="41"/>
  <c r="P78" i="41"/>
  <c r="AB78" i="41"/>
  <c r="AN78" i="41"/>
  <c r="F78" i="41"/>
  <c r="R78" i="41"/>
  <c r="AD78" i="41"/>
  <c r="AP78" i="41"/>
  <c r="D362" i="1"/>
  <c r="E362" i="1" s="1"/>
  <c r="F362" i="1" s="1"/>
  <c r="G362" i="1" s="1"/>
  <c r="H362" i="1" s="1"/>
  <c r="I362" i="1" s="1"/>
  <c r="J362" i="1" s="1"/>
  <c r="K362" i="1" s="1"/>
  <c r="L362" i="1" s="1"/>
  <c r="M362" i="1" s="1"/>
  <c r="N362" i="1" s="1"/>
  <c r="O362" i="1" s="1"/>
  <c r="P362" i="1" s="1"/>
  <c r="Q362" i="1" s="1"/>
  <c r="R362" i="1" s="1"/>
  <c r="S362" i="1" s="1"/>
  <c r="T362" i="1" s="1"/>
  <c r="U362" i="1" s="1"/>
  <c r="V362" i="1" s="1"/>
  <c r="W362" i="1" s="1"/>
  <c r="X362" i="1" s="1"/>
  <c r="Y362" i="1" s="1"/>
  <c r="Z362" i="1" s="1"/>
  <c r="AA362" i="1" s="1"/>
  <c r="AB362" i="1" s="1"/>
  <c r="AC362" i="1" s="1"/>
  <c r="AD362" i="1" s="1"/>
  <c r="AE362" i="1" s="1"/>
  <c r="AF362" i="1" s="1"/>
  <c r="AG362" i="1" s="1"/>
  <c r="AH362" i="1" s="1"/>
  <c r="AI362" i="1" s="1"/>
  <c r="AJ362" i="1" s="1"/>
  <c r="AK362" i="1" s="1"/>
  <c r="AL362" i="1" s="1"/>
  <c r="AM362" i="1" s="1"/>
  <c r="AN362" i="1" s="1"/>
  <c r="AO362" i="1" s="1"/>
  <c r="AP362" i="1" s="1"/>
  <c r="AQ362" i="1" s="1"/>
  <c r="AR362" i="1" s="1"/>
  <c r="AS362" i="1" s="1"/>
  <c r="AT362" i="1" s="1"/>
  <c r="AU362" i="1" s="1"/>
  <c r="AV362" i="1" s="1"/>
  <c r="AW362" i="1" s="1"/>
  <c r="AX362" i="1" s="1"/>
  <c r="AY362" i="1" s="1"/>
  <c r="AZ362" i="1" s="1"/>
  <c r="BA362" i="1" s="1"/>
  <c r="BB362" i="1" s="1"/>
  <c r="P79" i="41"/>
  <c r="AB79" i="41"/>
  <c r="AN79" i="41"/>
  <c r="E79" i="41"/>
  <c r="Q79" i="41"/>
  <c r="AC79" i="41"/>
  <c r="AO79" i="41"/>
  <c r="F79" i="41"/>
  <c r="R79" i="41"/>
  <c r="AD79" i="41"/>
  <c r="AP79" i="41"/>
  <c r="G79" i="41"/>
  <c r="S79" i="41"/>
  <c r="AE79" i="41"/>
  <c r="AQ79" i="41"/>
  <c r="H79" i="41"/>
  <c r="T79" i="41"/>
  <c r="AF79" i="41"/>
  <c r="D79" i="41"/>
  <c r="Z79" i="41"/>
  <c r="I79" i="41"/>
  <c r="U79" i="41"/>
  <c r="AG79" i="41"/>
  <c r="J79" i="41"/>
  <c r="V79" i="41"/>
  <c r="AH79" i="41"/>
  <c r="K79" i="41"/>
  <c r="W79" i="41"/>
  <c r="AI79" i="41"/>
  <c r="AL79" i="41"/>
  <c r="L79" i="41"/>
  <c r="X79" i="41"/>
  <c r="AJ79" i="41"/>
  <c r="M79" i="41"/>
  <c r="Y79" i="41"/>
  <c r="AK79" i="41"/>
  <c r="O79" i="41"/>
  <c r="AA79" i="41"/>
  <c r="AM79" i="41"/>
  <c r="N79" i="41"/>
  <c r="D363" i="1"/>
  <c r="E363" i="1" s="1"/>
  <c r="F363" i="1" s="1"/>
  <c r="G363" i="1" s="1"/>
  <c r="H363" i="1" s="1"/>
  <c r="I363" i="1" s="1"/>
  <c r="J363" i="1" s="1"/>
  <c r="K363" i="1" s="1"/>
  <c r="L363" i="1" s="1"/>
  <c r="M363" i="1" s="1"/>
  <c r="N363" i="1" s="1"/>
  <c r="O363" i="1" s="1"/>
  <c r="P363" i="1" s="1"/>
  <c r="Q363" i="1" s="1"/>
  <c r="R363" i="1" s="1"/>
  <c r="S363" i="1" s="1"/>
  <c r="T363" i="1" s="1"/>
  <c r="U363" i="1" s="1"/>
  <c r="V363" i="1" s="1"/>
  <c r="W363" i="1" s="1"/>
  <c r="X363" i="1" s="1"/>
  <c r="Y363" i="1" s="1"/>
  <c r="Z363" i="1" s="1"/>
  <c r="AA363" i="1" s="1"/>
  <c r="AB363" i="1" s="1"/>
  <c r="AC363" i="1" s="1"/>
  <c r="AD363" i="1" s="1"/>
  <c r="AE363" i="1" s="1"/>
  <c r="AF363" i="1" s="1"/>
  <c r="AG363" i="1" s="1"/>
  <c r="AH363" i="1" s="1"/>
  <c r="AI363" i="1" s="1"/>
  <c r="AJ363" i="1" s="1"/>
  <c r="AK363" i="1" s="1"/>
  <c r="AL363" i="1" s="1"/>
  <c r="AM363" i="1" s="1"/>
  <c r="AN363" i="1" s="1"/>
  <c r="AO363" i="1" s="1"/>
  <c r="AP363" i="1" s="1"/>
  <c r="AQ363" i="1" s="1"/>
  <c r="AR363" i="1" s="1"/>
  <c r="AS363" i="1" s="1"/>
  <c r="AT363" i="1" s="1"/>
  <c r="AU363" i="1" s="1"/>
  <c r="AV363" i="1" s="1"/>
  <c r="AW363" i="1" s="1"/>
  <c r="AX363" i="1" s="1"/>
  <c r="AY363" i="1" s="1"/>
  <c r="AZ363" i="1" s="1"/>
  <c r="BA363" i="1" s="1"/>
  <c r="BB363" i="1" s="1"/>
  <c r="M68" i="41"/>
  <c r="Y68" i="41"/>
  <c r="AK68" i="41"/>
  <c r="N68" i="41"/>
  <c r="Z68" i="41"/>
  <c r="AL68" i="41"/>
  <c r="O68" i="41"/>
  <c r="AA68" i="41"/>
  <c r="AM68" i="41"/>
  <c r="P68" i="41"/>
  <c r="AB68" i="41"/>
  <c r="AN68" i="41"/>
  <c r="D68" i="41"/>
  <c r="E68" i="41"/>
  <c r="Q68" i="41"/>
  <c r="AC68" i="41"/>
  <c r="AO68" i="41"/>
  <c r="AI68" i="41"/>
  <c r="F68" i="41"/>
  <c r="R68" i="41"/>
  <c r="AD68" i="41"/>
  <c r="AP68" i="41"/>
  <c r="G68" i="41"/>
  <c r="S68" i="41"/>
  <c r="AE68" i="41"/>
  <c r="AQ68" i="41"/>
  <c r="K68" i="41"/>
  <c r="H68" i="41"/>
  <c r="T68" i="41"/>
  <c r="AF68" i="41"/>
  <c r="I68" i="41"/>
  <c r="U68" i="41"/>
  <c r="AG68" i="41"/>
  <c r="J68" i="41"/>
  <c r="V68" i="41"/>
  <c r="AH68" i="41"/>
  <c r="W68" i="41"/>
  <c r="L68" i="41"/>
  <c r="X68" i="41"/>
  <c r="AJ68" i="41"/>
  <c r="J81" i="41"/>
  <c r="V81" i="41"/>
  <c r="AH81" i="41"/>
  <c r="K81" i="41"/>
  <c r="W81" i="41"/>
  <c r="AI81" i="41"/>
  <c r="L81" i="41"/>
  <c r="X81" i="41"/>
  <c r="AJ81" i="41"/>
  <c r="D81" i="41"/>
  <c r="M81" i="41"/>
  <c r="Y81" i="41"/>
  <c r="AK81" i="41"/>
  <c r="N81" i="41"/>
  <c r="Z81" i="41"/>
  <c r="AL81" i="41"/>
  <c r="AF81" i="41"/>
  <c r="O81" i="41"/>
  <c r="AA81" i="41"/>
  <c r="AM81" i="41"/>
  <c r="H81" i="41"/>
  <c r="P81" i="41"/>
  <c r="AB81" i="41"/>
  <c r="AN81" i="41"/>
  <c r="E81" i="41"/>
  <c r="Q81" i="41"/>
  <c r="AC81" i="41"/>
  <c r="AO81" i="41"/>
  <c r="F81" i="41"/>
  <c r="R81" i="41"/>
  <c r="AD81" i="41"/>
  <c r="AP81" i="41"/>
  <c r="G81" i="41"/>
  <c r="S81" i="41"/>
  <c r="AE81" i="41"/>
  <c r="AQ81" i="41"/>
  <c r="I81" i="41"/>
  <c r="U81" i="41"/>
  <c r="AG81" i="41"/>
  <c r="T81" i="41"/>
  <c r="G82" i="41"/>
  <c r="S82" i="41"/>
  <c r="AE82" i="41"/>
  <c r="AQ82" i="41"/>
  <c r="E82" i="41"/>
  <c r="H82" i="41"/>
  <c r="T82" i="41"/>
  <c r="AF82" i="41"/>
  <c r="D82" i="41"/>
  <c r="I82" i="41"/>
  <c r="U82" i="41"/>
  <c r="AG82" i="41"/>
  <c r="J82" i="41"/>
  <c r="V82" i="41"/>
  <c r="AH82" i="41"/>
  <c r="K82" i="41"/>
  <c r="W82" i="41"/>
  <c r="AI82" i="41"/>
  <c r="AO82" i="41"/>
  <c r="L82" i="41"/>
  <c r="X82" i="41"/>
  <c r="AJ82" i="41"/>
  <c r="AC82" i="41"/>
  <c r="M82" i="41"/>
  <c r="Y82" i="41"/>
  <c r="AK82" i="41"/>
  <c r="N82" i="41"/>
  <c r="Z82" i="41"/>
  <c r="AL82" i="41"/>
  <c r="O82" i="41"/>
  <c r="AA82" i="41"/>
  <c r="AM82" i="41"/>
  <c r="P82" i="41"/>
  <c r="AB82" i="41"/>
  <c r="AN82" i="41"/>
  <c r="F82" i="41"/>
  <c r="R82" i="41"/>
  <c r="AD82" i="41"/>
  <c r="AP82" i="41"/>
  <c r="Q82" i="41"/>
  <c r="P71" i="41"/>
  <c r="AB71" i="41"/>
  <c r="AN71" i="41"/>
  <c r="D71" i="41"/>
  <c r="E71" i="41"/>
  <c r="Q71" i="41"/>
  <c r="AC71" i="41"/>
  <c r="AO71" i="41"/>
  <c r="F71" i="41"/>
  <c r="R71" i="41"/>
  <c r="AD71" i="41"/>
  <c r="AP71" i="41"/>
  <c r="G71" i="41"/>
  <c r="S71" i="41"/>
  <c r="AE71" i="41"/>
  <c r="AQ71" i="41"/>
  <c r="H71" i="41"/>
  <c r="T71" i="41"/>
  <c r="AF71" i="41"/>
  <c r="N71" i="41"/>
  <c r="I71" i="41"/>
  <c r="U71" i="41"/>
  <c r="AG71" i="41"/>
  <c r="Z71" i="41"/>
  <c r="J71" i="41"/>
  <c r="V71" i="41"/>
  <c r="AH71" i="41"/>
  <c r="K71" i="41"/>
  <c r="W71" i="41"/>
  <c r="AI71" i="41"/>
  <c r="L71" i="41"/>
  <c r="X71" i="41"/>
  <c r="AJ71" i="41"/>
  <c r="M71" i="41"/>
  <c r="Y71" i="41"/>
  <c r="AK71" i="41"/>
  <c r="O71" i="41"/>
  <c r="AA71" i="41"/>
  <c r="AM71" i="41"/>
  <c r="AL71" i="41"/>
  <c r="D355" i="1"/>
  <c r="E355" i="1" s="1"/>
  <c r="F355" i="1" s="1"/>
  <c r="G355" i="1" s="1"/>
  <c r="H355" i="1" s="1"/>
  <c r="I355" i="1" s="1"/>
  <c r="J355" i="1" s="1"/>
  <c r="K355" i="1" s="1"/>
  <c r="L355" i="1" s="1"/>
  <c r="M355" i="1" s="1"/>
  <c r="N355" i="1" s="1"/>
  <c r="O355" i="1" s="1"/>
  <c r="P355" i="1" s="1"/>
  <c r="Q355" i="1" s="1"/>
  <c r="R355" i="1" s="1"/>
  <c r="S355" i="1" s="1"/>
  <c r="T355" i="1" s="1"/>
  <c r="U355" i="1" s="1"/>
  <c r="V355" i="1" s="1"/>
  <c r="W355" i="1" s="1"/>
  <c r="X355" i="1" s="1"/>
  <c r="Y355" i="1" s="1"/>
  <c r="Z355" i="1" s="1"/>
  <c r="AA355" i="1" s="1"/>
  <c r="AB355" i="1" s="1"/>
  <c r="AC355" i="1" s="1"/>
  <c r="AD355" i="1" s="1"/>
  <c r="AE355" i="1" s="1"/>
  <c r="AF355" i="1" s="1"/>
  <c r="AG355" i="1" s="1"/>
  <c r="AH355" i="1" s="1"/>
  <c r="AI355" i="1" s="1"/>
  <c r="AJ355" i="1" s="1"/>
  <c r="AK355" i="1" s="1"/>
  <c r="AL355" i="1" s="1"/>
  <c r="AM355" i="1" s="1"/>
  <c r="AN355" i="1" s="1"/>
  <c r="AO355" i="1" s="1"/>
  <c r="AP355" i="1" s="1"/>
  <c r="AQ355" i="1" s="1"/>
  <c r="AR355" i="1" s="1"/>
  <c r="AS355" i="1" s="1"/>
  <c r="AT355" i="1" s="1"/>
  <c r="AU355" i="1" s="1"/>
  <c r="AV355" i="1" s="1"/>
  <c r="AW355" i="1" s="1"/>
  <c r="AX355" i="1" s="1"/>
  <c r="AY355" i="1" s="1"/>
  <c r="AZ355" i="1" s="1"/>
  <c r="BA355" i="1" s="1"/>
  <c r="BB355" i="1" s="1"/>
  <c r="D367" i="1"/>
  <c r="E367" i="1" s="1"/>
  <c r="F367" i="1" s="1"/>
  <c r="G367" i="1" s="1"/>
  <c r="H367" i="1" s="1"/>
  <c r="I367" i="1" s="1"/>
  <c r="J367" i="1" s="1"/>
  <c r="K367" i="1" s="1"/>
  <c r="L367" i="1" s="1"/>
  <c r="M367" i="1" s="1"/>
  <c r="N367" i="1" s="1"/>
  <c r="O367" i="1" s="1"/>
  <c r="P367" i="1" s="1"/>
  <c r="Q367" i="1" s="1"/>
  <c r="R367" i="1" s="1"/>
  <c r="S367" i="1" s="1"/>
  <c r="T367" i="1" s="1"/>
  <c r="U367" i="1" s="1"/>
  <c r="V367" i="1" s="1"/>
  <c r="W367" i="1" s="1"/>
  <c r="X367" i="1" s="1"/>
  <c r="Y367" i="1" s="1"/>
  <c r="Z367" i="1" s="1"/>
  <c r="AA367" i="1" s="1"/>
  <c r="AB367" i="1" s="1"/>
  <c r="AC367" i="1" s="1"/>
  <c r="AD367" i="1" s="1"/>
  <c r="AE367" i="1" s="1"/>
  <c r="AF367" i="1" s="1"/>
  <c r="AG367" i="1" s="1"/>
  <c r="AH367" i="1" s="1"/>
  <c r="AI367" i="1" s="1"/>
  <c r="AJ367" i="1" s="1"/>
  <c r="AK367" i="1" s="1"/>
  <c r="AL367" i="1" s="1"/>
  <c r="AM367" i="1" s="1"/>
  <c r="AN367" i="1" s="1"/>
  <c r="AO367" i="1" s="1"/>
  <c r="AP367" i="1" s="1"/>
  <c r="AQ367" i="1" s="1"/>
  <c r="AR367" i="1" s="1"/>
  <c r="AS367" i="1" s="1"/>
  <c r="AT367" i="1" s="1"/>
  <c r="AU367" i="1" s="1"/>
  <c r="AV367" i="1" s="1"/>
  <c r="AW367" i="1" s="1"/>
  <c r="AX367" i="1" s="1"/>
  <c r="AY367" i="1" s="1"/>
  <c r="AZ367" i="1" s="1"/>
  <c r="BA367" i="1" s="1"/>
  <c r="BB367" i="1" s="1"/>
  <c r="C225" i="1"/>
  <c r="D225" i="1" s="1"/>
  <c r="E225" i="1" s="1"/>
  <c r="F225" i="1" s="1"/>
  <c r="G225" i="1" s="1"/>
  <c r="H225" i="1" s="1"/>
  <c r="I225" i="1" s="1"/>
  <c r="J225" i="1" s="1"/>
  <c r="K225" i="1" s="1"/>
  <c r="L225" i="1" s="1"/>
  <c r="M225" i="1" s="1"/>
  <c r="N225" i="1" s="1"/>
  <c r="O225" i="1" s="1"/>
  <c r="P225" i="1" s="1"/>
  <c r="Q225" i="1" s="1"/>
  <c r="R225" i="1" s="1"/>
  <c r="S225" i="1" s="1"/>
  <c r="T225" i="1" s="1"/>
  <c r="U225" i="1" s="1"/>
  <c r="V225" i="1" s="1"/>
  <c r="W225" i="1" s="1"/>
  <c r="X225" i="1" s="1"/>
  <c r="Y225" i="1" s="1"/>
  <c r="Z225" i="1" s="1"/>
  <c r="AA225" i="1" s="1"/>
  <c r="AB225" i="1" s="1"/>
  <c r="AC225" i="1" s="1"/>
  <c r="AD225" i="1" s="1"/>
  <c r="AE225" i="1" s="1"/>
  <c r="AF225" i="1" s="1"/>
  <c r="AG225" i="1" s="1"/>
  <c r="AH225" i="1" s="1"/>
  <c r="AI225" i="1" s="1"/>
  <c r="AJ225" i="1" s="1"/>
  <c r="AK225" i="1" s="1"/>
  <c r="AL225" i="1" s="1"/>
  <c r="AM225" i="1" s="1"/>
  <c r="AN225" i="1" s="1"/>
  <c r="AO225" i="1" s="1"/>
  <c r="AP225" i="1" s="1"/>
  <c r="AQ225" i="1" s="1"/>
  <c r="AR225" i="1" s="1"/>
  <c r="AS225" i="1" s="1"/>
  <c r="AT225" i="1" s="1"/>
  <c r="AU225" i="1" s="1"/>
  <c r="AV225" i="1" s="1"/>
  <c r="AW225" i="1" s="1"/>
  <c r="AX225" i="1" s="1"/>
  <c r="AY225" i="1" s="1"/>
  <c r="AZ225" i="1" s="1"/>
  <c r="BA225" i="1" s="1"/>
  <c r="BB225" i="1" s="1"/>
  <c r="C224" i="1"/>
  <c r="D224" i="1" s="1"/>
  <c r="E224" i="1" s="1"/>
  <c r="F224" i="1" s="1"/>
  <c r="G224" i="1" s="1"/>
  <c r="H224" i="1" s="1"/>
  <c r="I224" i="1" s="1"/>
  <c r="J224" i="1" s="1"/>
  <c r="K224" i="1" s="1"/>
  <c r="L224" i="1" s="1"/>
  <c r="M224" i="1" s="1"/>
  <c r="N224" i="1" s="1"/>
  <c r="O224" i="1" s="1"/>
  <c r="P224" i="1" s="1"/>
  <c r="Q224" i="1" s="1"/>
  <c r="R224" i="1" s="1"/>
  <c r="S224" i="1" s="1"/>
  <c r="T224" i="1" s="1"/>
  <c r="U224" i="1" s="1"/>
  <c r="V224" i="1" s="1"/>
  <c r="W224" i="1" s="1"/>
  <c r="X224" i="1" s="1"/>
  <c r="Y224" i="1" s="1"/>
  <c r="Z224" i="1" s="1"/>
  <c r="AA224" i="1" s="1"/>
  <c r="AB224" i="1" s="1"/>
  <c r="AC224" i="1" s="1"/>
  <c r="AD224" i="1" s="1"/>
  <c r="AE224" i="1" s="1"/>
  <c r="AF224" i="1" s="1"/>
  <c r="AG224" i="1" s="1"/>
  <c r="AH224" i="1" s="1"/>
  <c r="AI224" i="1" s="1"/>
  <c r="AJ224" i="1" s="1"/>
  <c r="AK224" i="1" s="1"/>
  <c r="AL224" i="1" s="1"/>
  <c r="AM224" i="1" s="1"/>
  <c r="AN224" i="1" s="1"/>
  <c r="AO224" i="1" s="1"/>
  <c r="AP224" i="1" s="1"/>
  <c r="AQ224" i="1" s="1"/>
  <c r="AR224" i="1" s="1"/>
  <c r="AS224" i="1" s="1"/>
  <c r="AT224" i="1" s="1"/>
  <c r="AU224" i="1" s="1"/>
  <c r="AV224" i="1" s="1"/>
  <c r="AW224" i="1" s="1"/>
  <c r="AX224" i="1" s="1"/>
  <c r="AY224" i="1" s="1"/>
  <c r="AZ224" i="1" s="1"/>
  <c r="BA224" i="1" s="1"/>
  <c r="BB224" i="1" s="1"/>
  <c r="C223" i="1"/>
  <c r="D223" i="1" s="1"/>
  <c r="E223" i="1" s="1"/>
  <c r="F223" i="1" s="1"/>
  <c r="G223" i="1" s="1"/>
  <c r="H223" i="1" s="1"/>
  <c r="I223" i="1" s="1"/>
  <c r="J223" i="1" s="1"/>
  <c r="K223" i="1" s="1"/>
  <c r="L223" i="1" s="1"/>
  <c r="M223" i="1" s="1"/>
  <c r="N223" i="1" s="1"/>
  <c r="O223" i="1" s="1"/>
  <c r="P223" i="1" s="1"/>
  <c r="Q223" i="1" s="1"/>
  <c r="R223" i="1" s="1"/>
  <c r="S223" i="1" s="1"/>
  <c r="T223" i="1" s="1"/>
  <c r="U223" i="1" s="1"/>
  <c r="V223" i="1" s="1"/>
  <c r="W223" i="1" s="1"/>
  <c r="X223" i="1" s="1"/>
  <c r="Y223" i="1" s="1"/>
  <c r="Z223" i="1" s="1"/>
  <c r="AA223" i="1" s="1"/>
  <c r="AB223" i="1" s="1"/>
  <c r="AC223" i="1" s="1"/>
  <c r="AD223" i="1" s="1"/>
  <c r="AE223" i="1" s="1"/>
  <c r="AF223" i="1" s="1"/>
  <c r="AG223" i="1" s="1"/>
  <c r="AH223" i="1" s="1"/>
  <c r="AI223" i="1" s="1"/>
  <c r="AJ223" i="1" s="1"/>
  <c r="AK223" i="1" s="1"/>
  <c r="AL223" i="1" s="1"/>
  <c r="AM223" i="1" s="1"/>
  <c r="AN223" i="1" s="1"/>
  <c r="AO223" i="1" s="1"/>
  <c r="AP223" i="1" s="1"/>
  <c r="AQ223" i="1" s="1"/>
  <c r="AR223" i="1" s="1"/>
  <c r="AS223" i="1" s="1"/>
  <c r="AT223" i="1" s="1"/>
  <c r="AU223" i="1" s="1"/>
  <c r="AV223" i="1" s="1"/>
  <c r="AW223" i="1" s="1"/>
  <c r="AX223" i="1" s="1"/>
  <c r="AY223" i="1" s="1"/>
  <c r="AZ223" i="1" s="1"/>
  <c r="BA223" i="1" s="1"/>
  <c r="BB223" i="1" s="1"/>
  <c r="C222" i="1"/>
  <c r="D222" i="1" s="1"/>
  <c r="E222" i="1" s="1"/>
  <c r="F222" i="1" s="1"/>
  <c r="G222" i="1" s="1"/>
  <c r="H222" i="1" s="1"/>
  <c r="I222" i="1" s="1"/>
  <c r="J222" i="1" s="1"/>
  <c r="K222" i="1" s="1"/>
  <c r="L222" i="1" s="1"/>
  <c r="M222" i="1" s="1"/>
  <c r="N222" i="1" s="1"/>
  <c r="O222" i="1" s="1"/>
  <c r="P222" i="1" s="1"/>
  <c r="Q222" i="1" s="1"/>
  <c r="R222" i="1" s="1"/>
  <c r="S222" i="1" s="1"/>
  <c r="T222" i="1" s="1"/>
  <c r="U222" i="1" s="1"/>
  <c r="V222" i="1" s="1"/>
  <c r="W222" i="1" s="1"/>
  <c r="X222" i="1" s="1"/>
  <c r="Y222" i="1" s="1"/>
  <c r="Z222" i="1" s="1"/>
  <c r="AA222" i="1" s="1"/>
  <c r="AB222" i="1" s="1"/>
  <c r="AC222" i="1" s="1"/>
  <c r="AD222" i="1" s="1"/>
  <c r="AE222" i="1" s="1"/>
  <c r="AF222" i="1" s="1"/>
  <c r="AG222" i="1" s="1"/>
  <c r="AH222" i="1" s="1"/>
  <c r="AI222" i="1" s="1"/>
  <c r="AJ222" i="1" s="1"/>
  <c r="AK222" i="1" s="1"/>
  <c r="AL222" i="1" s="1"/>
  <c r="AM222" i="1" s="1"/>
  <c r="AN222" i="1" s="1"/>
  <c r="AO222" i="1" s="1"/>
  <c r="AP222" i="1" s="1"/>
  <c r="AQ222" i="1" s="1"/>
  <c r="AR222" i="1" s="1"/>
  <c r="AS222" i="1" s="1"/>
  <c r="AT222" i="1" s="1"/>
  <c r="AU222" i="1" s="1"/>
  <c r="AV222" i="1" s="1"/>
  <c r="AW222" i="1" s="1"/>
  <c r="AX222" i="1" s="1"/>
  <c r="AY222" i="1" s="1"/>
  <c r="AZ222" i="1" s="1"/>
  <c r="BA222" i="1" s="1"/>
  <c r="BB222" i="1" s="1"/>
  <c r="C221" i="1"/>
  <c r="D221" i="1" s="1"/>
  <c r="E221" i="1" s="1"/>
  <c r="F221" i="1" s="1"/>
  <c r="G221" i="1" s="1"/>
  <c r="H221" i="1" s="1"/>
  <c r="I221" i="1" s="1"/>
  <c r="J221" i="1" s="1"/>
  <c r="K221" i="1" s="1"/>
  <c r="L221" i="1" s="1"/>
  <c r="M221" i="1" s="1"/>
  <c r="N221" i="1" s="1"/>
  <c r="O221" i="1" s="1"/>
  <c r="P221" i="1" s="1"/>
  <c r="Q221" i="1" s="1"/>
  <c r="R221" i="1" s="1"/>
  <c r="S221" i="1" s="1"/>
  <c r="T221" i="1" s="1"/>
  <c r="U221" i="1" s="1"/>
  <c r="V221" i="1" s="1"/>
  <c r="W221" i="1" s="1"/>
  <c r="X221" i="1" s="1"/>
  <c r="Y221" i="1" s="1"/>
  <c r="Z221" i="1" s="1"/>
  <c r="AA221" i="1" s="1"/>
  <c r="AB221" i="1" s="1"/>
  <c r="AC221" i="1" s="1"/>
  <c r="AD221" i="1" s="1"/>
  <c r="AE221" i="1" s="1"/>
  <c r="AF221" i="1" s="1"/>
  <c r="AG221" i="1" s="1"/>
  <c r="AH221" i="1" s="1"/>
  <c r="AI221" i="1" s="1"/>
  <c r="AJ221" i="1" s="1"/>
  <c r="AK221" i="1" s="1"/>
  <c r="AL221" i="1" s="1"/>
  <c r="AM221" i="1" s="1"/>
  <c r="AN221" i="1" s="1"/>
  <c r="AO221" i="1" s="1"/>
  <c r="AP221" i="1" s="1"/>
  <c r="AQ221" i="1" s="1"/>
  <c r="AR221" i="1" s="1"/>
  <c r="AS221" i="1" s="1"/>
  <c r="AT221" i="1" s="1"/>
  <c r="AU221" i="1" s="1"/>
  <c r="AV221" i="1" s="1"/>
  <c r="AW221" i="1" s="1"/>
  <c r="AX221" i="1" s="1"/>
  <c r="AY221" i="1" s="1"/>
  <c r="AZ221" i="1" s="1"/>
  <c r="BA221" i="1" s="1"/>
  <c r="BB221" i="1" s="1"/>
  <c r="C220" i="1"/>
  <c r="D220" i="1" s="1"/>
  <c r="E220" i="1" s="1"/>
  <c r="F220" i="1" s="1"/>
  <c r="G220" i="1" s="1"/>
  <c r="H220" i="1" s="1"/>
  <c r="I220" i="1" s="1"/>
  <c r="J220" i="1" s="1"/>
  <c r="K220" i="1" s="1"/>
  <c r="L220" i="1" s="1"/>
  <c r="M220" i="1" s="1"/>
  <c r="N220" i="1" s="1"/>
  <c r="O220" i="1" s="1"/>
  <c r="P220" i="1" s="1"/>
  <c r="Q220" i="1" s="1"/>
  <c r="R220" i="1" s="1"/>
  <c r="S220" i="1" s="1"/>
  <c r="T220" i="1" s="1"/>
  <c r="U220" i="1" s="1"/>
  <c r="V220" i="1" s="1"/>
  <c r="W220" i="1" s="1"/>
  <c r="X220" i="1" s="1"/>
  <c r="Y220" i="1" s="1"/>
  <c r="Z220" i="1" s="1"/>
  <c r="AA220" i="1" s="1"/>
  <c r="AB220" i="1" s="1"/>
  <c r="AC220" i="1" s="1"/>
  <c r="AD220" i="1" s="1"/>
  <c r="AE220" i="1" s="1"/>
  <c r="AF220" i="1" s="1"/>
  <c r="AG220" i="1" s="1"/>
  <c r="AH220" i="1" s="1"/>
  <c r="AI220" i="1" s="1"/>
  <c r="AJ220" i="1" s="1"/>
  <c r="AK220" i="1" s="1"/>
  <c r="AL220" i="1" s="1"/>
  <c r="AM220" i="1" s="1"/>
  <c r="AN220" i="1" s="1"/>
  <c r="AO220" i="1" s="1"/>
  <c r="AP220" i="1" s="1"/>
  <c r="AQ220" i="1" s="1"/>
  <c r="AR220" i="1" s="1"/>
  <c r="AS220" i="1" s="1"/>
  <c r="AT220" i="1" s="1"/>
  <c r="AU220" i="1" s="1"/>
  <c r="AV220" i="1" s="1"/>
  <c r="AW220" i="1" s="1"/>
  <c r="AX220" i="1" s="1"/>
  <c r="AY220" i="1" s="1"/>
  <c r="AZ220" i="1" s="1"/>
  <c r="BA220" i="1" s="1"/>
  <c r="BB220" i="1" s="1"/>
  <c r="K83" i="41" l="1"/>
  <c r="C82" i="41"/>
  <c r="T83" i="41"/>
  <c r="T27" i="19" s="1"/>
  <c r="AO83" i="41"/>
  <c r="AO27" i="19" s="1"/>
  <c r="Z83" i="41"/>
  <c r="Z27" i="19" s="1"/>
  <c r="C74" i="41"/>
  <c r="AJ83" i="41"/>
  <c r="AJ27" i="19" s="1"/>
  <c r="AF83" i="41"/>
  <c r="AF27" i="19" s="1"/>
  <c r="AI83" i="41"/>
  <c r="AI27" i="19" s="1"/>
  <c r="AL83" i="41"/>
  <c r="AL27" i="19" s="1"/>
  <c r="C71" i="41"/>
  <c r="H83" i="41"/>
  <c r="H27" i="19" s="1"/>
  <c r="AC83" i="41"/>
  <c r="AC27" i="19" s="1"/>
  <c r="N83" i="41"/>
  <c r="N27" i="19" s="1"/>
  <c r="C70" i="41"/>
  <c r="C69" i="41"/>
  <c r="C73" i="41"/>
  <c r="Q83" i="41"/>
  <c r="Q27" i="19" s="1"/>
  <c r="C76" i="41"/>
  <c r="L83" i="41"/>
  <c r="L27" i="19" s="1"/>
  <c r="E83" i="41"/>
  <c r="E27" i="19" s="1"/>
  <c r="C79" i="41"/>
  <c r="W83" i="41"/>
  <c r="W27" i="19" s="1"/>
  <c r="AE83" i="41"/>
  <c r="AE27" i="19" s="1"/>
  <c r="D83" i="41"/>
  <c r="D27" i="19" s="1"/>
  <c r="C68" i="41"/>
  <c r="M83" i="41"/>
  <c r="M27" i="19" s="1"/>
  <c r="C78" i="41"/>
  <c r="C77" i="41"/>
  <c r="C72" i="41"/>
  <c r="X83" i="41"/>
  <c r="X27" i="19" s="1"/>
  <c r="AQ83" i="41"/>
  <c r="AQ27" i="19" s="1"/>
  <c r="AH83" i="41"/>
  <c r="AH27" i="19" s="1"/>
  <c r="S83" i="41"/>
  <c r="S27" i="19" s="1"/>
  <c r="AN83" i="41"/>
  <c r="AN27" i="19" s="1"/>
  <c r="V83" i="41"/>
  <c r="V27" i="19" s="1"/>
  <c r="G83" i="41"/>
  <c r="G27" i="19" s="1"/>
  <c r="AB83" i="41"/>
  <c r="AB27" i="19" s="1"/>
  <c r="C80" i="41"/>
  <c r="K27" i="19"/>
  <c r="Y83" i="41"/>
  <c r="Y27" i="19" s="1"/>
  <c r="J83" i="41"/>
  <c r="J27" i="19" s="1"/>
  <c r="P83" i="41"/>
  <c r="P27" i="19" s="1"/>
  <c r="AD83" i="41"/>
  <c r="AD27" i="19" s="1"/>
  <c r="AK83" i="41"/>
  <c r="AK27" i="19" s="1"/>
  <c r="C81" i="41"/>
  <c r="AP83" i="41"/>
  <c r="AP27" i="19" s="1"/>
  <c r="AG83" i="41"/>
  <c r="AG27" i="19" s="1"/>
  <c r="AM83" i="41"/>
  <c r="AM27" i="19" s="1"/>
  <c r="U83" i="41"/>
  <c r="U27" i="19" s="1"/>
  <c r="R83" i="41"/>
  <c r="R27" i="19" s="1"/>
  <c r="AA83" i="41"/>
  <c r="AA27" i="19" s="1"/>
  <c r="I83" i="41"/>
  <c r="I27" i="19" s="1"/>
  <c r="F83" i="41"/>
  <c r="F27" i="19" s="1"/>
  <c r="O83" i="41"/>
  <c r="O27" i="19" s="1"/>
  <c r="C75" i="41"/>
  <c r="D189" i="1"/>
  <c r="E189" i="1" s="1"/>
  <c r="F189" i="1" s="1"/>
  <c r="G189" i="1" s="1"/>
  <c r="H189" i="1" s="1"/>
  <c r="I189" i="1" s="1"/>
  <c r="J189" i="1" s="1"/>
  <c r="K189" i="1" s="1"/>
  <c r="L189" i="1" s="1"/>
  <c r="M189" i="1" s="1"/>
  <c r="N189" i="1" s="1"/>
  <c r="O189" i="1" s="1"/>
  <c r="P189" i="1" s="1"/>
  <c r="Q189" i="1" s="1"/>
  <c r="R189" i="1" s="1"/>
  <c r="S189" i="1" s="1"/>
  <c r="T189" i="1" s="1"/>
  <c r="U189" i="1" s="1"/>
  <c r="V189" i="1" s="1"/>
  <c r="W189" i="1" s="1"/>
  <c r="X189" i="1" s="1"/>
  <c r="Y189" i="1" s="1"/>
  <c r="Z189" i="1" s="1"/>
  <c r="AA189" i="1" s="1"/>
  <c r="AB189" i="1" s="1"/>
  <c r="AC189" i="1" s="1"/>
  <c r="AD189" i="1" s="1"/>
  <c r="AE189" i="1" s="1"/>
  <c r="AF189" i="1" s="1"/>
  <c r="AG189" i="1" s="1"/>
  <c r="AH189" i="1" s="1"/>
  <c r="AI189" i="1" s="1"/>
  <c r="AJ189" i="1" s="1"/>
  <c r="AK189" i="1" s="1"/>
  <c r="AL189" i="1" s="1"/>
  <c r="AM189" i="1" s="1"/>
  <c r="AN189" i="1" s="1"/>
  <c r="AO189" i="1" s="1"/>
  <c r="AP189" i="1" s="1"/>
  <c r="AQ189" i="1" s="1"/>
  <c r="AR189" i="1" s="1"/>
  <c r="AS189" i="1" s="1"/>
  <c r="AT189" i="1" s="1"/>
  <c r="AU189" i="1" s="1"/>
  <c r="AV189" i="1" s="1"/>
  <c r="AW189" i="1" s="1"/>
  <c r="AX189" i="1" s="1"/>
  <c r="AY189" i="1" s="1"/>
  <c r="AZ189" i="1" s="1"/>
  <c r="BA189" i="1" s="1"/>
  <c r="BB189" i="1" s="1"/>
  <c r="D188" i="1"/>
  <c r="E188" i="1" s="1"/>
  <c r="F188" i="1" s="1"/>
  <c r="G188" i="1" s="1"/>
  <c r="H188" i="1" s="1"/>
  <c r="I188" i="1" s="1"/>
  <c r="J188" i="1" s="1"/>
  <c r="K188" i="1" s="1"/>
  <c r="L188" i="1" s="1"/>
  <c r="M188" i="1" s="1"/>
  <c r="N188" i="1" s="1"/>
  <c r="O188" i="1" s="1"/>
  <c r="P188" i="1" s="1"/>
  <c r="Q188" i="1" s="1"/>
  <c r="R188" i="1" s="1"/>
  <c r="S188" i="1" s="1"/>
  <c r="T188" i="1" s="1"/>
  <c r="U188" i="1" s="1"/>
  <c r="V188" i="1" s="1"/>
  <c r="W188" i="1" s="1"/>
  <c r="X188" i="1" s="1"/>
  <c r="Y188" i="1" s="1"/>
  <c r="Z188" i="1" s="1"/>
  <c r="AA188" i="1" s="1"/>
  <c r="AB188" i="1" s="1"/>
  <c r="AC188" i="1" s="1"/>
  <c r="AD188" i="1" s="1"/>
  <c r="AE188" i="1" s="1"/>
  <c r="AF188" i="1" s="1"/>
  <c r="AG188" i="1" s="1"/>
  <c r="AH188" i="1" s="1"/>
  <c r="AI188" i="1" s="1"/>
  <c r="AJ188" i="1" s="1"/>
  <c r="AK188" i="1" s="1"/>
  <c r="AL188" i="1" s="1"/>
  <c r="AM188" i="1" s="1"/>
  <c r="AN188" i="1" s="1"/>
  <c r="AO188" i="1" s="1"/>
  <c r="AP188" i="1" s="1"/>
  <c r="AQ188" i="1" s="1"/>
  <c r="AR188" i="1" s="1"/>
  <c r="AS188" i="1" s="1"/>
  <c r="AT188" i="1" s="1"/>
  <c r="AU188" i="1" s="1"/>
  <c r="AV188" i="1" s="1"/>
  <c r="AW188" i="1" s="1"/>
  <c r="AX188" i="1" s="1"/>
  <c r="AY188" i="1" s="1"/>
  <c r="AZ188" i="1" s="1"/>
  <c r="BA188" i="1" s="1"/>
  <c r="BB188" i="1" s="1"/>
  <c r="D187" i="1"/>
  <c r="E187" i="1" s="1"/>
  <c r="F187" i="1" s="1"/>
  <c r="G187" i="1" s="1"/>
  <c r="H187" i="1" s="1"/>
  <c r="I187" i="1" s="1"/>
  <c r="J187" i="1" s="1"/>
  <c r="K187" i="1" s="1"/>
  <c r="L187" i="1" s="1"/>
  <c r="M187" i="1" s="1"/>
  <c r="N187" i="1" s="1"/>
  <c r="O187" i="1" s="1"/>
  <c r="P187" i="1" s="1"/>
  <c r="Q187" i="1" s="1"/>
  <c r="R187" i="1" s="1"/>
  <c r="S187" i="1" s="1"/>
  <c r="T187" i="1" s="1"/>
  <c r="U187" i="1" s="1"/>
  <c r="V187" i="1" s="1"/>
  <c r="W187" i="1" s="1"/>
  <c r="X187" i="1" s="1"/>
  <c r="Y187" i="1" s="1"/>
  <c r="Z187" i="1" s="1"/>
  <c r="AA187" i="1" s="1"/>
  <c r="AB187" i="1" s="1"/>
  <c r="AC187" i="1" s="1"/>
  <c r="AD187" i="1" s="1"/>
  <c r="AE187" i="1" s="1"/>
  <c r="AF187" i="1" s="1"/>
  <c r="AG187" i="1" s="1"/>
  <c r="AH187" i="1" s="1"/>
  <c r="AI187" i="1" s="1"/>
  <c r="AJ187" i="1" s="1"/>
  <c r="AK187" i="1" s="1"/>
  <c r="AL187" i="1" s="1"/>
  <c r="AM187" i="1" s="1"/>
  <c r="AN187" i="1" s="1"/>
  <c r="AO187" i="1" s="1"/>
  <c r="AP187" i="1" s="1"/>
  <c r="AQ187" i="1" s="1"/>
  <c r="AR187" i="1" s="1"/>
  <c r="AS187" i="1" s="1"/>
  <c r="AT187" i="1" s="1"/>
  <c r="AU187" i="1" s="1"/>
  <c r="AV187" i="1" s="1"/>
  <c r="AW187" i="1" s="1"/>
  <c r="AX187" i="1" s="1"/>
  <c r="AY187" i="1" s="1"/>
  <c r="AZ187" i="1" s="1"/>
  <c r="BA187" i="1" s="1"/>
  <c r="BB187" i="1" s="1"/>
  <c r="D186" i="1"/>
  <c r="E186" i="1" s="1"/>
  <c r="F186" i="1" s="1"/>
  <c r="G186" i="1" s="1"/>
  <c r="H186" i="1" s="1"/>
  <c r="I186" i="1" s="1"/>
  <c r="J186" i="1" s="1"/>
  <c r="K186" i="1" s="1"/>
  <c r="L186" i="1" s="1"/>
  <c r="M186" i="1" s="1"/>
  <c r="N186" i="1" s="1"/>
  <c r="O186" i="1" s="1"/>
  <c r="P186" i="1" s="1"/>
  <c r="Q186" i="1" s="1"/>
  <c r="R186" i="1" s="1"/>
  <c r="S186" i="1" s="1"/>
  <c r="T186" i="1" s="1"/>
  <c r="U186" i="1" s="1"/>
  <c r="V186" i="1" s="1"/>
  <c r="W186" i="1" s="1"/>
  <c r="X186" i="1" s="1"/>
  <c r="Y186" i="1" s="1"/>
  <c r="Z186" i="1" s="1"/>
  <c r="AA186" i="1" s="1"/>
  <c r="AB186" i="1" s="1"/>
  <c r="AC186" i="1" s="1"/>
  <c r="AD186" i="1" s="1"/>
  <c r="AE186" i="1" s="1"/>
  <c r="AF186" i="1" s="1"/>
  <c r="AG186" i="1" s="1"/>
  <c r="AH186" i="1" s="1"/>
  <c r="AI186" i="1" s="1"/>
  <c r="AJ186" i="1" s="1"/>
  <c r="AK186" i="1" s="1"/>
  <c r="AL186" i="1" s="1"/>
  <c r="AM186" i="1" s="1"/>
  <c r="AN186" i="1" s="1"/>
  <c r="AO186" i="1" s="1"/>
  <c r="AP186" i="1" s="1"/>
  <c r="AQ186" i="1" s="1"/>
  <c r="AR186" i="1" s="1"/>
  <c r="AS186" i="1" s="1"/>
  <c r="AT186" i="1" s="1"/>
  <c r="AU186" i="1" s="1"/>
  <c r="AV186" i="1" s="1"/>
  <c r="AW186" i="1" s="1"/>
  <c r="AX186" i="1" s="1"/>
  <c r="AY186" i="1" s="1"/>
  <c r="AZ186" i="1" s="1"/>
  <c r="BA186" i="1" s="1"/>
  <c r="BB186" i="1" s="1"/>
  <c r="D185" i="1"/>
  <c r="E185" i="1" s="1"/>
  <c r="F185" i="1" s="1"/>
  <c r="G185" i="1" s="1"/>
  <c r="H185" i="1" s="1"/>
  <c r="I185" i="1" s="1"/>
  <c r="J185" i="1" s="1"/>
  <c r="K185" i="1" s="1"/>
  <c r="L185" i="1" s="1"/>
  <c r="M185" i="1" s="1"/>
  <c r="N185" i="1" s="1"/>
  <c r="O185" i="1" s="1"/>
  <c r="P185" i="1" s="1"/>
  <c r="Q185" i="1" s="1"/>
  <c r="R185" i="1" s="1"/>
  <c r="S185" i="1" s="1"/>
  <c r="T185" i="1" s="1"/>
  <c r="U185" i="1" s="1"/>
  <c r="V185" i="1" s="1"/>
  <c r="W185" i="1" s="1"/>
  <c r="X185" i="1" s="1"/>
  <c r="Y185" i="1" s="1"/>
  <c r="Z185" i="1" s="1"/>
  <c r="AA185" i="1" s="1"/>
  <c r="AB185" i="1" s="1"/>
  <c r="AC185" i="1" s="1"/>
  <c r="AD185" i="1" s="1"/>
  <c r="AE185" i="1" s="1"/>
  <c r="AF185" i="1" s="1"/>
  <c r="AG185" i="1" s="1"/>
  <c r="AH185" i="1" s="1"/>
  <c r="AI185" i="1" s="1"/>
  <c r="AJ185" i="1" s="1"/>
  <c r="AK185" i="1" s="1"/>
  <c r="AL185" i="1" s="1"/>
  <c r="AM185" i="1" s="1"/>
  <c r="AN185" i="1" s="1"/>
  <c r="AO185" i="1" s="1"/>
  <c r="AP185" i="1" s="1"/>
  <c r="AQ185" i="1" s="1"/>
  <c r="AR185" i="1" s="1"/>
  <c r="AS185" i="1" s="1"/>
  <c r="AT185" i="1" s="1"/>
  <c r="AU185" i="1" s="1"/>
  <c r="AV185" i="1" s="1"/>
  <c r="AW185" i="1" s="1"/>
  <c r="AX185" i="1" s="1"/>
  <c r="AY185" i="1" s="1"/>
  <c r="AZ185" i="1" s="1"/>
  <c r="BA185" i="1" s="1"/>
  <c r="BB185" i="1" s="1"/>
  <c r="D184" i="1"/>
  <c r="E184" i="1" s="1"/>
  <c r="F184" i="1" s="1"/>
  <c r="G184" i="1" s="1"/>
  <c r="H184" i="1" s="1"/>
  <c r="I184" i="1" s="1"/>
  <c r="J184" i="1" s="1"/>
  <c r="K184" i="1" s="1"/>
  <c r="L184" i="1" s="1"/>
  <c r="M184" i="1" s="1"/>
  <c r="N184" i="1" s="1"/>
  <c r="O184" i="1" s="1"/>
  <c r="P184" i="1" s="1"/>
  <c r="Q184" i="1" s="1"/>
  <c r="R184" i="1" s="1"/>
  <c r="S184" i="1" s="1"/>
  <c r="T184" i="1" s="1"/>
  <c r="U184" i="1" s="1"/>
  <c r="V184" i="1" s="1"/>
  <c r="W184" i="1" s="1"/>
  <c r="X184" i="1" s="1"/>
  <c r="Y184" i="1" s="1"/>
  <c r="Z184" i="1" s="1"/>
  <c r="AA184" i="1" s="1"/>
  <c r="AB184" i="1" s="1"/>
  <c r="AC184" i="1" s="1"/>
  <c r="AD184" i="1" s="1"/>
  <c r="AE184" i="1" s="1"/>
  <c r="AF184" i="1" s="1"/>
  <c r="AG184" i="1" s="1"/>
  <c r="AH184" i="1" s="1"/>
  <c r="AI184" i="1" s="1"/>
  <c r="AJ184" i="1" s="1"/>
  <c r="AK184" i="1" s="1"/>
  <c r="AL184" i="1" s="1"/>
  <c r="AM184" i="1" s="1"/>
  <c r="AN184" i="1" s="1"/>
  <c r="AO184" i="1" s="1"/>
  <c r="AP184" i="1" s="1"/>
  <c r="AQ184" i="1" s="1"/>
  <c r="AR184" i="1" s="1"/>
  <c r="AS184" i="1" s="1"/>
  <c r="AT184" i="1" s="1"/>
  <c r="AU184" i="1" s="1"/>
  <c r="AV184" i="1" s="1"/>
  <c r="AW184" i="1" s="1"/>
  <c r="AX184" i="1" s="1"/>
  <c r="AY184" i="1" s="1"/>
  <c r="AZ184" i="1" s="1"/>
  <c r="BA184" i="1" s="1"/>
  <c r="BB184" i="1" s="1"/>
  <c r="D183" i="1"/>
  <c r="E183" i="1" s="1"/>
  <c r="F183" i="1" s="1"/>
  <c r="G183" i="1" s="1"/>
  <c r="H183" i="1" s="1"/>
  <c r="I183" i="1" s="1"/>
  <c r="J183" i="1" s="1"/>
  <c r="K183" i="1" s="1"/>
  <c r="L183" i="1" s="1"/>
  <c r="M183" i="1" s="1"/>
  <c r="N183" i="1" s="1"/>
  <c r="O183" i="1" s="1"/>
  <c r="P183" i="1" s="1"/>
  <c r="Q183" i="1" s="1"/>
  <c r="R183" i="1" s="1"/>
  <c r="S183" i="1" s="1"/>
  <c r="T183" i="1" s="1"/>
  <c r="U183" i="1" s="1"/>
  <c r="V183" i="1" s="1"/>
  <c r="W183" i="1" s="1"/>
  <c r="X183" i="1" s="1"/>
  <c r="Y183" i="1" s="1"/>
  <c r="Z183" i="1" s="1"/>
  <c r="AA183" i="1" s="1"/>
  <c r="AB183" i="1" s="1"/>
  <c r="AC183" i="1" s="1"/>
  <c r="AD183" i="1" s="1"/>
  <c r="AE183" i="1" s="1"/>
  <c r="AF183" i="1" s="1"/>
  <c r="AG183" i="1" s="1"/>
  <c r="AH183" i="1" s="1"/>
  <c r="AI183" i="1" s="1"/>
  <c r="AJ183" i="1" s="1"/>
  <c r="AK183" i="1" s="1"/>
  <c r="AL183" i="1" s="1"/>
  <c r="AM183" i="1" s="1"/>
  <c r="AN183" i="1" s="1"/>
  <c r="AO183" i="1" s="1"/>
  <c r="AP183" i="1" s="1"/>
  <c r="AQ183" i="1" s="1"/>
  <c r="AR183" i="1" s="1"/>
  <c r="AS183" i="1" s="1"/>
  <c r="AT183" i="1" s="1"/>
  <c r="AU183" i="1" s="1"/>
  <c r="AV183" i="1" s="1"/>
  <c r="AW183" i="1" s="1"/>
  <c r="AX183" i="1" s="1"/>
  <c r="AY183" i="1" s="1"/>
  <c r="AZ183" i="1" s="1"/>
  <c r="BA183" i="1" s="1"/>
  <c r="BB183" i="1" s="1"/>
  <c r="D121" i="1"/>
  <c r="E121" i="1" s="1"/>
  <c r="F121" i="1" s="1"/>
  <c r="G121" i="1" s="1"/>
  <c r="H121" i="1" s="1"/>
  <c r="I121" i="1" s="1"/>
  <c r="J121" i="1" s="1"/>
  <c r="K121" i="1" s="1"/>
  <c r="L121" i="1" s="1"/>
  <c r="M121" i="1" s="1"/>
  <c r="N121" i="1" s="1"/>
  <c r="O121" i="1" s="1"/>
  <c r="P121" i="1" s="1"/>
  <c r="Q121" i="1" s="1"/>
  <c r="R121" i="1" s="1"/>
  <c r="S121" i="1" s="1"/>
  <c r="T121" i="1" s="1"/>
  <c r="U121" i="1" s="1"/>
  <c r="V121" i="1" s="1"/>
  <c r="W121" i="1" s="1"/>
  <c r="X121" i="1" s="1"/>
  <c r="Y121" i="1" s="1"/>
  <c r="Z121" i="1" s="1"/>
  <c r="AA121" i="1" s="1"/>
  <c r="AB121" i="1" s="1"/>
  <c r="AC121" i="1" s="1"/>
  <c r="AD121" i="1" s="1"/>
  <c r="AE121" i="1" s="1"/>
  <c r="AF121" i="1" s="1"/>
  <c r="AG121" i="1" s="1"/>
  <c r="AH121" i="1" s="1"/>
  <c r="AI121" i="1" s="1"/>
  <c r="AJ121" i="1" s="1"/>
  <c r="AK121" i="1" s="1"/>
  <c r="AL121" i="1" s="1"/>
  <c r="AM121" i="1" s="1"/>
  <c r="AN121" i="1" s="1"/>
  <c r="AO121" i="1" s="1"/>
  <c r="AP121" i="1" s="1"/>
  <c r="AQ121" i="1" s="1"/>
  <c r="AR121" i="1" s="1"/>
  <c r="AS121" i="1" s="1"/>
  <c r="AT121" i="1" s="1"/>
  <c r="AU121" i="1" s="1"/>
  <c r="AV121" i="1" s="1"/>
  <c r="AW121" i="1" s="1"/>
  <c r="AX121" i="1" s="1"/>
  <c r="AY121" i="1" s="1"/>
  <c r="AZ121" i="1" s="1"/>
  <c r="BA121" i="1" s="1"/>
  <c r="BB121" i="1" s="1"/>
  <c r="D120" i="1"/>
  <c r="E120" i="1" s="1"/>
  <c r="F120" i="1" s="1"/>
  <c r="G120" i="1" s="1"/>
  <c r="H120" i="1" s="1"/>
  <c r="I120" i="1" s="1"/>
  <c r="J120" i="1" s="1"/>
  <c r="K120" i="1" s="1"/>
  <c r="L120" i="1" s="1"/>
  <c r="M120" i="1" s="1"/>
  <c r="N120" i="1" s="1"/>
  <c r="O120" i="1" s="1"/>
  <c r="P120" i="1" s="1"/>
  <c r="Q120" i="1" s="1"/>
  <c r="R120" i="1" s="1"/>
  <c r="S120" i="1" s="1"/>
  <c r="T120" i="1" s="1"/>
  <c r="U120" i="1" s="1"/>
  <c r="V120" i="1" s="1"/>
  <c r="W120" i="1" s="1"/>
  <c r="X120" i="1" s="1"/>
  <c r="Y120" i="1" s="1"/>
  <c r="Z120" i="1" s="1"/>
  <c r="AA120" i="1" s="1"/>
  <c r="AB120" i="1" s="1"/>
  <c r="AC120" i="1" s="1"/>
  <c r="AD120" i="1" s="1"/>
  <c r="AE120" i="1" s="1"/>
  <c r="AF120" i="1" s="1"/>
  <c r="AG120" i="1" s="1"/>
  <c r="AH120" i="1" s="1"/>
  <c r="AI120" i="1" s="1"/>
  <c r="AJ120" i="1" s="1"/>
  <c r="AK120" i="1" s="1"/>
  <c r="AL120" i="1" s="1"/>
  <c r="AM120" i="1" s="1"/>
  <c r="AN120" i="1" s="1"/>
  <c r="AO120" i="1" s="1"/>
  <c r="AP120" i="1" s="1"/>
  <c r="AQ120" i="1" s="1"/>
  <c r="AR120" i="1" s="1"/>
  <c r="AS120" i="1" s="1"/>
  <c r="AT120" i="1" s="1"/>
  <c r="AU120" i="1" s="1"/>
  <c r="AV120" i="1" s="1"/>
  <c r="AW120" i="1" s="1"/>
  <c r="AX120" i="1" s="1"/>
  <c r="AY120" i="1" s="1"/>
  <c r="AZ120" i="1" s="1"/>
  <c r="BA120" i="1" s="1"/>
  <c r="BB120" i="1" s="1"/>
  <c r="D119" i="1"/>
  <c r="E119" i="1" s="1"/>
  <c r="F119" i="1" s="1"/>
  <c r="G119" i="1" s="1"/>
  <c r="H119" i="1" s="1"/>
  <c r="I119" i="1" s="1"/>
  <c r="J119" i="1" s="1"/>
  <c r="K119" i="1" s="1"/>
  <c r="L119" i="1" s="1"/>
  <c r="M119" i="1" s="1"/>
  <c r="N119" i="1" s="1"/>
  <c r="O119" i="1" s="1"/>
  <c r="P119" i="1" s="1"/>
  <c r="Q119" i="1" s="1"/>
  <c r="R119" i="1" s="1"/>
  <c r="S119" i="1" s="1"/>
  <c r="T119" i="1" s="1"/>
  <c r="U119" i="1" s="1"/>
  <c r="V119" i="1" s="1"/>
  <c r="W119" i="1" s="1"/>
  <c r="X119" i="1" s="1"/>
  <c r="Y119" i="1" s="1"/>
  <c r="Z119" i="1" s="1"/>
  <c r="AA119" i="1" s="1"/>
  <c r="AB119" i="1" s="1"/>
  <c r="AC119" i="1" s="1"/>
  <c r="AD119" i="1" s="1"/>
  <c r="AE119" i="1" s="1"/>
  <c r="AF119" i="1" s="1"/>
  <c r="AG119" i="1" s="1"/>
  <c r="AH119" i="1" s="1"/>
  <c r="AI119" i="1" s="1"/>
  <c r="AJ119" i="1" s="1"/>
  <c r="AK119" i="1" s="1"/>
  <c r="AL119" i="1" s="1"/>
  <c r="AM119" i="1" s="1"/>
  <c r="AN119" i="1" s="1"/>
  <c r="AO119" i="1" s="1"/>
  <c r="AP119" i="1" s="1"/>
  <c r="AQ119" i="1" s="1"/>
  <c r="AR119" i="1" s="1"/>
  <c r="AS119" i="1" s="1"/>
  <c r="AT119" i="1" s="1"/>
  <c r="AU119" i="1" s="1"/>
  <c r="AV119" i="1" s="1"/>
  <c r="AW119" i="1" s="1"/>
  <c r="AX119" i="1" s="1"/>
  <c r="AY119" i="1" s="1"/>
  <c r="AZ119" i="1" s="1"/>
  <c r="BA119" i="1" s="1"/>
  <c r="BB119" i="1" s="1"/>
  <c r="C83" i="41" l="1"/>
  <c r="AF35" i="40"/>
  <c r="AF24" i="19" s="1"/>
  <c r="AQ82" i="38"/>
  <c r="AQ92" i="38" s="1"/>
  <c r="AP82" i="38"/>
  <c r="AP92" i="38" s="1"/>
  <c r="AO82" i="38"/>
  <c r="AO92" i="38" s="1"/>
  <c r="AN82" i="38"/>
  <c r="AN92" i="38" s="1"/>
  <c r="AM82" i="38"/>
  <c r="AM92" i="38" s="1"/>
  <c r="AL82" i="38"/>
  <c r="AL92" i="38" s="1"/>
  <c r="AK82" i="38"/>
  <c r="AK92" i="38" s="1"/>
  <c r="AJ82" i="38"/>
  <c r="AJ92" i="38" s="1"/>
  <c r="AI82" i="38"/>
  <c r="AI92" i="38" s="1"/>
  <c r="AH82" i="38"/>
  <c r="AH92" i="38" s="1"/>
  <c r="AG82" i="38"/>
  <c r="AG92" i="38" s="1"/>
  <c r="AF82" i="38"/>
  <c r="AF92" i="38" s="1"/>
  <c r="AE82" i="38"/>
  <c r="AE92" i="38" s="1"/>
  <c r="AD82" i="38"/>
  <c r="AD92" i="38" s="1"/>
  <c r="AC82" i="38"/>
  <c r="AC92" i="38" s="1"/>
  <c r="AB82" i="38"/>
  <c r="AB92" i="38" s="1"/>
  <c r="AA82" i="38"/>
  <c r="AA92" i="38" s="1"/>
  <c r="Z82" i="38"/>
  <c r="Z92" i="38" s="1"/>
  <c r="Y82" i="38"/>
  <c r="Y92" i="38" s="1"/>
  <c r="X82" i="38"/>
  <c r="X92" i="38" s="1"/>
  <c r="W82" i="38"/>
  <c r="W92" i="38" s="1"/>
  <c r="V82" i="38"/>
  <c r="V92" i="38" s="1"/>
  <c r="U82" i="38"/>
  <c r="U92" i="38" s="1"/>
  <c r="T82" i="38"/>
  <c r="T92" i="38" s="1"/>
  <c r="S82" i="38"/>
  <c r="S92" i="38" s="1"/>
  <c r="R82" i="38"/>
  <c r="R92" i="38" s="1"/>
  <c r="Q82" i="38"/>
  <c r="Q92" i="38" s="1"/>
  <c r="P82" i="38"/>
  <c r="P92" i="38" s="1"/>
  <c r="O82" i="38"/>
  <c r="O92" i="38" s="1"/>
  <c r="N82" i="38"/>
  <c r="N92" i="38" s="1"/>
  <c r="M82" i="38"/>
  <c r="M92" i="38" s="1"/>
  <c r="L82" i="38"/>
  <c r="L92" i="38" s="1"/>
  <c r="K82" i="38"/>
  <c r="K92" i="38" s="1"/>
  <c r="J82" i="38"/>
  <c r="J92" i="38" s="1"/>
  <c r="I82" i="38"/>
  <c r="I92" i="38" s="1"/>
  <c r="H82" i="38"/>
  <c r="H92" i="38" s="1"/>
  <c r="G82" i="38"/>
  <c r="G92" i="38" s="1"/>
  <c r="F82" i="38"/>
  <c r="F92" i="38" s="1"/>
  <c r="E82" i="38"/>
  <c r="E92" i="38" s="1"/>
  <c r="D82" i="38"/>
  <c r="D92" i="38" s="1"/>
  <c r="AQ81" i="38"/>
  <c r="AQ91" i="38" s="1"/>
  <c r="AP81" i="38"/>
  <c r="AP91" i="38" s="1"/>
  <c r="AO81" i="38"/>
  <c r="AO91" i="38" s="1"/>
  <c r="AN81" i="38"/>
  <c r="AN91" i="38" s="1"/>
  <c r="AM81" i="38"/>
  <c r="AM91" i="38" s="1"/>
  <c r="AL81" i="38"/>
  <c r="AL91" i="38" s="1"/>
  <c r="AK81" i="38"/>
  <c r="AK91" i="38" s="1"/>
  <c r="AJ81" i="38"/>
  <c r="AJ91" i="38" s="1"/>
  <c r="AI81" i="38"/>
  <c r="AI91" i="38" s="1"/>
  <c r="AH81" i="38"/>
  <c r="AH91" i="38" s="1"/>
  <c r="AG81" i="38"/>
  <c r="AG91" i="38" s="1"/>
  <c r="AF81" i="38"/>
  <c r="AF91" i="38" s="1"/>
  <c r="AE81" i="38"/>
  <c r="AE91" i="38" s="1"/>
  <c r="AD81" i="38"/>
  <c r="AD91" i="38" s="1"/>
  <c r="AC81" i="38"/>
  <c r="AC91" i="38" s="1"/>
  <c r="AB81" i="38"/>
  <c r="AB91" i="38" s="1"/>
  <c r="AA81" i="38"/>
  <c r="AA91" i="38" s="1"/>
  <c r="Z81" i="38"/>
  <c r="Z91" i="38" s="1"/>
  <c r="Y81" i="38"/>
  <c r="Y91" i="38" s="1"/>
  <c r="X81" i="38"/>
  <c r="X91" i="38" s="1"/>
  <c r="W81" i="38"/>
  <c r="W91" i="38" s="1"/>
  <c r="V81" i="38"/>
  <c r="V91" i="38" s="1"/>
  <c r="U81" i="38"/>
  <c r="U91" i="38" s="1"/>
  <c r="T81" i="38"/>
  <c r="T91" i="38" s="1"/>
  <c r="S81" i="38"/>
  <c r="S91" i="38" s="1"/>
  <c r="R81" i="38"/>
  <c r="R91" i="38" s="1"/>
  <c r="Q81" i="38"/>
  <c r="Q91" i="38" s="1"/>
  <c r="P81" i="38"/>
  <c r="P91" i="38" s="1"/>
  <c r="O81" i="38"/>
  <c r="O91" i="38" s="1"/>
  <c r="N81" i="38"/>
  <c r="N91" i="38" s="1"/>
  <c r="M81" i="38"/>
  <c r="M91" i="38" s="1"/>
  <c r="L81" i="38"/>
  <c r="L91" i="38" s="1"/>
  <c r="K81" i="38"/>
  <c r="K91" i="38" s="1"/>
  <c r="J81" i="38"/>
  <c r="J91" i="38" s="1"/>
  <c r="I81" i="38"/>
  <c r="I91" i="38" s="1"/>
  <c r="H81" i="38"/>
  <c r="H91" i="38" s="1"/>
  <c r="G81" i="38"/>
  <c r="G91" i="38" s="1"/>
  <c r="F81" i="38"/>
  <c r="F91" i="38" s="1"/>
  <c r="E81" i="38"/>
  <c r="E91" i="38" s="1"/>
  <c r="D81" i="38"/>
  <c r="D91" i="38" s="1"/>
  <c r="AQ80" i="38"/>
  <c r="AQ90" i="38" s="1"/>
  <c r="AP80" i="38"/>
  <c r="AP90" i="38" s="1"/>
  <c r="AO80" i="38"/>
  <c r="AO90" i="38" s="1"/>
  <c r="AN80" i="38"/>
  <c r="AN90" i="38" s="1"/>
  <c r="AM80" i="38"/>
  <c r="AM90" i="38" s="1"/>
  <c r="AL80" i="38"/>
  <c r="AL90" i="38" s="1"/>
  <c r="AK80" i="38"/>
  <c r="AK90" i="38" s="1"/>
  <c r="AJ80" i="38"/>
  <c r="AJ90" i="38" s="1"/>
  <c r="AI80" i="38"/>
  <c r="AI90" i="38" s="1"/>
  <c r="AH80" i="38"/>
  <c r="AH90" i="38" s="1"/>
  <c r="AG80" i="38"/>
  <c r="AG90" i="38" s="1"/>
  <c r="AF80" i="38"/>
  <c r="AF90" i="38" s="1"/>
  <c r="AE80" i="38"/>
  <c r="AE90" i="38" s="1"/>
  <c r="AD80" i="38"/>
  <c r="AD90" i="38" s="1"/>
  <c r="AC80" i="38"/>
  <c r="AC90" i="38" s="1"/>
  <c r="AB80" i="38"/>
  <c r="AB90" i="38" s="1"/>
  <c r="AA80" i="38"/>
  <c r="AA90" i="38" s="1"/>
  <c r="Z80" i="38"/>
  <c r="Z90" i="38" s="1"/>
  <c r="Y80" i="38"/>
  <c r="Y90" i="38" s="1"/>
  <c r="X80" i="38"/>
  <c r="X90" i="38" s="1"/>
  <c r="W80" i="38"/>
  <c r="W90" i="38" s="1"/>
  <c r="V80" i="38"/>
  <c r="V90" i="38" s="1"/>
  <c r="U80" i="38"/>
  <c r="U90" i="38" s="1"/>
  <c r="T80" i="38"/>
  <c r="T90" i="38" s="1"/>
  <c r="S80" i="38"/>
  <c r="S90" i="38" s="1"/>
  <c r="R80" i="38"/>
  <c r="R90" i="38" s="1"/>
  <c r="Q80" i="38"/>
  <c r="Q90" i="38" s="1"/>
  <c r="P80" i="38"/>
  <c r="P90" i="38" s="1"/>
  <c r="O80" i="38"/>
  <c r="O90" i="38" s="1"/>
  <c r="N80" i="38"/>
  <c r="N90" i="38" s="1"/>
  <c r="M80" i="38"/>
  <c r="M90" i="38" s="1"/>
  <c r="L80" i="38"/>
  <c r="L90" i="38" s="1"/>
  <c r="K80" i="38"/>
  <c r="K90" i="38" s="1"/>
  <c r="J80" i="38"/>
  <c r="J90" i="38" s="1"/>
  <c r="I80" i="38"/>
  <c r="I90" i="38" s="1"/>
  <c r="H80" i="38"/>
  <c r="H90" i="38" s="1"/>
  <c r="G80" i="38"/>
  <c r="G90" i="38" s="1"/>
  <c r="F80" i="38"/>
  <c r="F90" i="38" s="1"/>
  <c r="E80" i="38"/>
  <c r="E90" i="38" s="1"/>
  <c r="D80" i="38"/>
  <c r="D90" i="38" s="1"/>
  <c r="AQ79" i="38"/>
  <c r="AQ89" i="38" s="1"/>
  <c r="AP79" i="38"/>
  <c r="AP89" i="38" s="1"/>
  <c r="AO79" i="38"/>
  <c r="AO89" i="38" s="1"/>
  <c r="AN79" i="38"/>
  <c r="AN89" i="38" s="1"/>
  <c r="AM79" i="38"/>
  <c r="AM89" i="38" s="1"/>
  <c r="AL79" i="38"/>
  <c r="AL89" i="38" s="1"/>
  <c r="AK79" i="38"/>
  <c r="AK89" i="38" s="1"/>
  <c r="AJ79" i="38"/>
  <c r="AJ89" i="38" s="1"/>
  <c r="AI79" i="38"/>
  <c r="AI89" i="38" s="1"/>
  <c r="AH79" i="38"/>
  <c r="AH89" i="38" s="1"/>
  <c r="AG79" i="38"/>
  <c r="AG89" i="38" s="1"/>
  <c r="AF79" i="38"/>
  <c r="AF89" i="38" s="1"/>
  <c r="AE79" i="38"/>
  <c r="AE89" i="38" s="1"/>
  <c r="AD79" i="38"/>
  <c r="AD89" i="38" s="1"/>
  <c r="AC79" i="38"/>
  <c r="AC89" i="38" s="1"/>
  <c r="AB79" i="38"/>
  <c r="AB89" i="38" s="1"/>
  <c r="AA79" i="38"/>
  <c r="AA89" i="38" s="1"/>
  <c r="Z79" i="38"/>
  <c r="Z89" i="38" s="1"/>
  <c r="Y79" i="38"/>
  <c r="Y89" i="38" s="1"/>
  <c r="X79" i="38"/>
  <c r="X89" i="38" s="1"/>
  <c r="W79" i="38"/>
  <c r="W89" i="38" s="1"/>
  <c r="V79" i="38"/>
  <c r="V89" i="38" s="1"/>
  <c r="U79" i="38"/>
  <c r="U89" i="38" s="1"/>
  <c r="T79" i="38"/>
  <c r="T89" i="38" s="1"/>
  <c r="S79" i="38"/>
  <c r="S89" i="38" s="1"/>
  <c r="R79" i="38"/>
  <c r="R89" i="38" s="1"/>
  <c r="Q79" i="38"/>
  <c r="Q89" i="38" s="1"/>
  <c r="P79" i="38"/>
  <c r="P89" i="38" s="1"/>
  <c r="O79" i="38"/>
  <c r="O89" i="38" s="1"/>
  <c r="N79" i="38"/>
  <c r="N89" i="38" s="1"/>
  <c r="M79" i="38"/>
  <c r="M89" i="38" s="1"/>
  <c r="L79" i="38"/>
  <c r="L89" i="38" s="1"/>
  <c r="K79" i="38"/>
  <c r="K89" i="38" s="1"/>
  <c r="J79" i="38"/>
  <c r="J89" i="38" s="1"/>
  <c r="I79" i="38"/>
  <c r="I89" i="38" s="1"/>
  <c r="H79" i="38"/>
  <c r="H89" i="38" s="1"/>
  <c r="G79" i="38"/>
  <c r="G89" i="38" s="1"/>
  <c r="F79" i="38"/>
  <c r="F89" i="38" s="1"/>
  <c r="E79" i="38"/>
  <c r="E89" i="38" s="1"/>
  <c r="D79" i="38"/>
  <c r="D89" i="38" s="1"/>
  <c r="AQ78" i="38"/>
  <c r="AQ88" i="38" s="1"/>
  <c r="AP78" i="38"/>
  <c r="AP88" i="38" s="1"/>
  <c r="AO78" i="38"/>
  <c r="AO88" i="38" s="1"/>
  <c r="AN78" i="38"/>
  <c r="AN88" i="38" s="1"/>
  <c r="AM78" i="38"/>
  <c r="AM88" i="38" s="1"/>
  <c r="AL78" i="38"/>
  <c r="AL88" i="38" s="1"/>
  <c r="AK78" i="38"/>
  <c r="AK88" i="38" s="1"/>
  <c r="AJ78" i="38"/>
  <c r="AJ88" i="38" s="1"/>
  <c r="AI78" i="38"/>
  <c r="AI88" i="38" s="1"/>
  <c r="AH78" i="38"/>
  <c r="AH88" i="38" s="1"/>
  <c r="AG78" i="38"/>
  <c r="AG88" i="38" s="1"/>
  <c r="AF78" i="38"/>
  <c r="AF88" i="38" s="1"/>
  <c r="AE78" i="38"/>
  <c r="AE88" i="38" s="1"/>
  <c r="AD78" i="38"/>
  <c r="AD88" i="38" s="1"/>
  <c r="AC78" i="38"/>
  <c r="AC88" i="38" s="1"/>
  <c r="AB78" i="38"/>
  <c r="AB88" i="38" s="1"/>
  <c r="AA78" i="38"/>
  <c r="AA88" i="38" s="1"/>
  <c r="Z78" i="38"/>
  <c r="Z88" i="38" s="1"/>
  <c r="Y78" i="38"/>
  <c r="Y88" i="38" s="1"/>
  <c r="X78" i="38"/>
  <c r="X88" i="38" s="1"/>
  <c r="W78" i="38"/>
  <c r="W88" i="38" s="1"/>
  <c r="V78" i="38"/>
  <c r="V88" i="38" s="1"/>
  <c r="U78" i="38"/>
  <c r="U88" i="38" s="1"/>
  <c r="T78" i="38"/>
  <c r="T88" i="38" s="1"/>
  <c r="S78" i="38"/>
  <c r="S88" i="38" s="1"/>
  <c r="R78" i="38"/>
  <c r="R88" i="38" s="1"/>
  <c r="Q78" i="38"/>
  <c r="Q88" i="38" s="1"/>
  <c r="P78" i="38"/>
  <c r="P88" i="38" s="1"/>
  <c r="O78" i="38"/>
  <c r="O88" i="38" s="1"/>
  <c r="N78" i="38"/>
  <c r="N88" i="38" s="1"/>
  <c r="M78" i="38"/>
  <c r="M88" i="38" s="1"/>
  <c r="L78" i="38"/>
  <c r="L88" i="38" s="1"/>
  <c r="K78" i="38"/>
  <c r="K88" i="38" s="1"/>
  <c r="J78" i="38"/>
  <c r="J88" i="38" s="1"/>
  <c r="I78" i="38"/>
  <c r="I88" i="38" s="1"/>
  <c r="H78" i="38"/>
  <c r="H88" i="38" s="1"/>
  <c r="G78" i="38"/>
  <c r="G88" i="38" s="1"/>
  <c r="F78" i="38"/>
  <c r="F88" i="38" s="1"/>
  <c r="E78" i="38"/>
  <c r="E88" i="38" s="1"/>
  <c r="D78" i="38"/>
  <c r="D88" i="38" s="1"/>
  <c r="AQ77" i="38"/>
  <c r="AQ87" i="38" s="1"/>
  <c r="AP77" i="38"/>
  <c r="AP87" i="38" s="1"/>
  <c r="AO77" i="38"/>
  <c r="AO87" i="38" s="1"/>
  <c r="AN77" i="38"/>
  <c r="AN87" i="38" s="1"/>
  <c r="AM77" i="38"/>
  <c r="AM87" i="38" s="1"/>
  <c r="AL77" i="38"/>
  <c r="AL87" i="38" s="1"/>
  <c r="AK77" i="38"/>
  <c r="AK87" i="38" s="1"/>
  <c r="AJ77" i="38"/>
  <c r="AJ87" i="38" s="1"/>
  <c r="AI77" i="38"/>
  <c r="AI87" i="38" s="1"/>
  <c r="AH77" i="38"/>
  <c r="AH87" i="38" s="1"/>
  <c r="AG77" i="38"/>
  <c r="AG87" i="38" s="1"/>
  <c r="AF77" i="38"/>
  <c r="AF87" i="38" s="1"/>
  <c r="AE77" i="38"/>
  <c r="AE87" i="38" s="1"/>
  <c r="AD77" i="38"/>
  <c r="AD87" i="38" s="1"/>
  <c r="AC77" i="38"/>
  <c r="AC87" i="38" s="1"/>
  <c r="AB77" i="38"/>
  <c r="AB87" i="38" s="1"/>
  <c r="AA77" i="38"/>
  <c r="AA87" i="38" s="1"/>
  <c r="Z77" i="38"/>
  <c r="Z87" i="38" s="1"/>
  <c r="Y77" i="38"/>
  <c r="Y87" i="38" s="1"/>
  <c r="X77" i="38"/>
  <c r="X87" i="38" s="1"/>
  <c r="W77" i="38"/>
  <c r="W87" i="38" s="1"/>
  <c r="V77" i="38"/>
  <c r="V87" i="38" s="1"/>
  <c r="U77" i="38"/>
  <c r="U87" i="38" s="1"/>
  <c r="T77" i="38"/>
  <c r="T87" i="38" s="1"/>
  <c r="S77" i="38"/>
  <c r="S87" i="38" s="1"/>
  <c r="R77" i="38"/>
  <c r="R87" i="38" s="1"/>
  <c r="Q77" i="38"/>
  <c r="Q87" i="38" s="1"/>
  <c r="P77" i="38"/>
  <c r="P87" i="38" s="1"/>
  <c r="O77" i="38"/>
  <c r="O87" i="38" s="1"/>
  <c r="N77" i="38"/>
  <c r="N87" i="38" s="1"/>
  <c r="M77" i="38"/>
  <c r="M87" i="38" s="1"/>
  <c r="L77" i="38"/>
  <c r="L87" i="38" s="1"/>
  <c r="K77" i="38"/>
  <c r="K87" i="38" s="1"/>
  <c r="J77" i="38"/>
  <c r="J87" i="38" s="1"/>
  <c r="I77" i="38"/>
  <c r="I87" i="38" s="1"/>
  <c r="H77" i="38"/>
  <c r="H87" i="38" s="1"/>
  <c r="G77" i="38"/>
  <c r="G87" i="38" s="1"/>
  <c r="F77" i="38"/>
  <c r="F87" i="38" s="1"/>
  <c r="E77" i="38"/>
  <c r="E87" i="38" s="1"/>
  <c r="D77" i="38"/>
  <c r="D87" i="38" s="1"/>
  <c r="AQ76" i="38"/>
  <c r="AQ86" i="38" s="1"/>
  <c r="AP76" i="38"/>
  <c r="AP86" i="38" s="1"/>
  <c r="AO76" i="38"/>
  <c r="AO86" i="38" s="1"/>
  <c r="AN76" i="38"/>
  <c r="AN86" i="38" s="1"/>
  <c r="AM76" i="38"/>
  <c r="AM86" i="38" s="1"/>
  <c r="AL76" i="38"/>
  <c r="AL86" i="38" s="1"/>
  <c r="AK76" i="38"/>
  <c r="AK86" i="38" s="1"/>
  <c r="AJ76" i="38"/>
  <c r="AJ86" i="38" s="1"/>
  <c r="AI76" i="38"/>
  <c r="AI86" i="38" s="1"/>
  <c r="AH76" i="38"/>
  <c r="AH86" i="38" s="1"/>
  <c r="AG76" i="38"/>
  <c r="AG86" i="38" s="1"/>
  <c r="AF76" i="38"/>
  <c r="AF86" i="38" s="1"/>
  <c r="AE76" i="38"/>
  <c r="AE86" i="38" s="1"/>
  <c r="AD76" i="38"/>
  <c r="AD86" i="38" s="1"/>
  <c r="AC76" i="38"/>
  <c r="AC86" i="38" s="1"/>
  <c r="AB76" i="38"/>
  <c r="AB86" i="38" s="1"/>
  <c r="AA76" i="38"/>
  <c r="AA86" i="38" s="1"/>
  <c r="Z76" i="38"/>
  <c r="Z86" i="38" s="1"/>
  <c r="Y76" i="38"/>
  <c r="Y86" i="38" s="1"/>
  <c r="X76" i="38"/>
  <c r="X86" i="38" s="1"/>
  <c r="W76" i="38"/>
  <c r="W86" i="38" s="1"/>
  <c r="V76" i="38"/>
  <c r="V86" i="38" s="1"/>
  <c r="U76" i="38"/>
  <c r="U86" i="38" s="1"/>
  <c r="T76" i="38"/>
  <c r="T86" i="38" s="1"/>
  <c r="S76" i="38"/>
  <c r="S86" i="38" s="1"/>
  <c r="R76" i="38"/>
  <c r="R86" i="38" s="1"/>
  <c r="Q76" i="38"/>
  <c r="Q86" i="38" s="1"/>
  <c r="P76" i="38"/>
  <c r="P86" i="38" s="1"/>
  <c r="O76" i="38"/>
  <c r="O86" i="38" s="1"/>
  <c r="N76" i="38"/>
  <c r="N86" i="38" s="1"/>
  <c r="M76" i="38"/>
  <c r="M86" i="38" s="1"/>
  <c r="L76" i="38"/>
  <c r="L86" i="38" s="1"/>
  <c r="K76" i="38"/>
  <c r="K86" i="38" s="1"/>
  <c r="J76" i="38"/>
  <c r="J86" i="38" s="1"/>
  <c r="I76" i="38"/>
  <c r="I86" i="38" s="1"/>
  <c r="H76" i="38"/>
  <c r="H86" i="38" s="1"/>
  <c r="G76" i="38"/>
  <c r="G86" i="38" s="1"/>
  <c r="F76" i="38"/>
  <c r="F86" i="38" s="1"/>
  <c r="E76" i="38"/>
  <c r="E86" i="38" s="1"/>
  <c r="D76" i="38"/>
  <c r="D86" i="38" s="1"/>
  <c r="C70" i="38"/>
  <c r="C69" i="38"/>
  <c r="C68" i="38"/>
  <c r="C67" i="38"/>
  <c r="C66" i="38"/>
  <c r="C65" i="38"/>
  <c r="C64" i="38"/>
  <c r="C58" i="38"/>
  <c r="C57" i="38"/>
  <c r="C56" i="38"/>
  <c r="C55" i="38"/>
  <c r="C54" i="38"/>
  <c r="C53" i="38"/>
  <c r="C52" i="38"/>
  <c r="AQ35" i="38"/>
  <c r="AQ45" i="38" s="1"/>
  <c r="AP35" i="38"/>
  <c r="AP45" i="38" s="1"/>
  <c r="AO35" i="38"/>
  <c r="AO45" i="38" s="1"/>
  <c r="AN35" i="38"/>
  <c r="AN45" i="38" s="1"/>
  <c r="AM35" i="38"/>
  <c r="AM45" i="38" s="1"/>
  <c r="AL35" i="38"/>
  <c r="AL45" i="38" s="1"/>
  <c r="AK35" i="38"/>
  <c r="AK45" i="38" s="1"/>
  <c r="AJ35" i="38"/>
  <c r="AJ45" i="38" s="1"/>
  <c r="AI35" i="38"/>
  <c r="AI45" i="38" s="1"/>
  <c r="AH35" i="38"/>
  <c r="AH45" i="38" s="1"/>
  <c r="AG35" i="38"/>
  <c r="AG45" i="38" s="1"/>
  <c r="AF35" i="38"/>
  <c r="AF45" i="38" s="1"/>
  <c r="AE35" i="38"/>
  <c r="AE45" i="38" s="1"/>
  <c r="AD35" i="38"/>
  <c r="AD45" i="38" s="1"/>
  <c r="AC35" i="38"/>
  <c r="AC45" i="38" s="1"/>
  <c r="AB35" i="38"/>
  <c r="AB45" i="38" s="1"/>
  <c r="AA35" i="38"/>
  <c r="AA45" i="38" s="1"/>
  <c r="Z35" i="38"/>
  <c r="Z45" i="38" s="1"/>
  <c r="Y35" i="38"/>
  <c r="Y45" i="38" s="1"/>
  <c r="X35" i="38"/>
  <c r="X45" i="38" s="1"/>
  <c r="W35" i="38"/>
  <c r="W45" i="38" s="1"/>
  <c r="V35" i="38"/>
  <c r="V45" i="38" s="1"/>
  <c r="U35" i="38"/>
  <c r="U45" i="38" s="1"/>
  <c r="T35" i="38"/>
  <c r="T45" i="38" s="1"/>
  <c r="S35" i="38"/>
  <c r="S45" i="38" s="1"/>
  <c r="R35" i="38"/>
  <c r="R45" i="38" s="1"/>
  <c r="Q35" i="38"/>
  <c r="Q45" i="38" s="1"/>
  <c r="P35" i="38"/>
  <c r="P45" i="38" s="1"/>
  <c r="O35" i="38"/>
  <c r="O45" i="38" s="1"/>
  <c r="N35" i="38"/>
  <c r="N45" i="38" s="1"/>
  <c r="M35" i="38"/>
  <c r="M45" i="38" s="1"/>
  <c r="L35" i="38"/>
  <c r="L45" i="38" s="1"/>
  <c r="K35" i="38"/>
  <c r="K45" i="38" s="1"/>
  <c r="J35" i="38"/>
  <c r="J45" i="38" s="1"/>
  <c r="I35" i="38"/>
  <c r="I45" i="38" s="1"/>
  <c r="H35" i="38"/>
  <c r="H45" i="38" s="1"/>
  <c r="G35" i="38"/>
  <c r="G45" i="38" s="1"/>
  <c r="F35" i="38"/>
  <c r="F45" i="38" s="1"/>
  <c r="E35" i="38"/>
  <c r="E45" i="38" s="1"/>
  <c r="D35" i="38"/>
  <c r="D45" i="38" s="1"/>
  <c r="AQ34" i="38"/>
  <c r="AQ44" i="38" s="1"/>
  <c r="AP34" i="38"/>
  <c r="AP44" i="38" s="1"/>
  <c r="AO34" i="38"/>
  <c r="AO44" i="38" s="1"/>
  <c r="AN34" i="38"/>
  <c r="AN44" i="38" s="1"/>
  <c r="AM34" i="38"/>
  <c r="AM44" i="38" s="1"/>
  <c r="AL34" i="38"/>
  <c r="AL44" i="38" s="1"/>
  <c r="AK34" i="38"/>
  <c r="AK44" i="38" s="1"/>
  <c r="AJ34" i="38"/>
  <c r="AJ44" i="38" s="1"/>
  <c r="AI34" i="38"/>
  <c r="AI44" i="38" s="1"/>
  <c r="AH34" i="38"/>
  <c r="AH44" i="38" s="1"/>
  <c r="AG34" i="38"/>
  <c r="AG44" i="38" s="1"/>
  <c r="AF34" i="38"/>
  <c r="AF44" i="38" s="1"/>
  <c r="AE34" i="38"/>
  <c r="AE44" i="38" s="1"/>
  <c r="AD34" i="38"/>
  <c r="AD44" i="38" s="1"/>
  <c r="AC34" i="38"/>
  <c r="AC44" i="38" s="1"/>
  <c r="AB34" i="38"/>
  <c r="AB44" i="38" s="1"/>
  <c r="AA34" i="38"/>
  <c r="AA44" i="38" s="1"/>
  <c r="Z34" i="38"/>
  <c r="Z44" i="38" s="1"/>
  <c r="Y34" i="38"/>
  <c r="Y44" i="38" s="1"/>
  <c r="X34" i="38"/>
  <c r="X44" i="38" s="1"/>
  <c r="W34" i="38"/>
  <c r="W44" i="38" s="1"/>
  <c r="V34" i="38"/>
  <c r="V44" i="38" s="1"/>
  <c r="U34" i="38"/>
  <c r="U44" i="38" s="1"/>
  <c r="T34" i="38"/>
  <c r="T44" i="38" s="1"/>
  <c r="S34" i="38"/>
  <c r="S44" i="38" s="1"/>
  <c r="R34" i="38"/>
  <c r="R44" i="38" s="1"/>
  <c r="Q34" i="38"/>
  <c r="Q44" i="38" s="1"/>
  <c r="P34" i="38"/>
  <c r="P44" i="38" s="1"/>
  <c r="O34" i="38"/>
  <c r="O44" i="38" s="1"/>
  <c r="N34" i="38"/>
  <c r="N44" i="38" s="1"/>
  <c r="M34" i="38"/>
  <c r="M44" i="38" s="1"/>
  <c r="L34" i="38"/>
  <c r="L44" i="38" s="1"/>
  <c r="K34" i="38"/>
  <c r="K44" i="38" s="1"/>
  <c r="J34" i="38"/>
  <c r="J44" i="38" s="1"/>
  <c r="I34" i="38"/>
  <c r="I44" i="38" s="1"/>
  <c r="H34" i="38"/>
  <c r="H44" i="38" s="1"/>
  <c r="G34" i="38"/>
  <c r="G44" i="38" s="1"/>
  <c r="F34" i="38"/>
  <c r="F44" i="38" s="1"/>
  <c r="E34" i="38"/>
  <c r="E44" i="38" s="1"/>
  <c r="D34" i="38"/>
  <c r="D44" i="38" s="1"/>
  <c r="AQ33" i="38"/>
  <c r="AQ43" i="38" s="1"/>
  <c r="AP33" i="38"/>
  <c r="AP43" i="38" s="1"/>
  <c r="AO33" i="38"/>
  <c r="AO43" i="38" s="1"/>
  <c r="AN33" i="38"/>
  <c r="AN43" i="38" s="1"/>
  <c r="AM33" i="38"/>
  <c r="AM43" i="38" s="1"/>
  <c r="AL33" i="38"/>
  <c r="AL43" i="38" s="1"/>
  <c r="AK33" i="38"/>
  <c r="AK43" i="38" s="1"/>
  <c r="AJ33" i="38"/>
  <c r="AJ43" i="38" s="1"/>
  <c r="AI33" i="38"/>
  <c r="AI43" i="38" s="1"/>
  <c r="AH33" i="38"/>
  <c r="AH43" i="38" s="1"/>
  <c r="AG33" i="38"/>
  <c r="AG43" i="38" s="1"/>
  <c r="AF33" i="38"/>
  <c r="AF43" i="38" s="1"/>
  <c r="AE33" i="38"/>
  <c r="AE43" i="38" s="1"/>
  <c r="AD33" i="38"/>
  <c r="AD43" i="38" s="1"/>
  <c r="AC33" i="38"/>
  <c r="AC43" i="38" s="1"/>
  <c r="AB33" i="38"/>
  <c r="AB43" i="38" s="1"/>
  <c r="AA33" i="38"/>
  <c r="AA43" i="38" s="1"/>
  <c r="Z33" i="38"/>
  <c r="Z43" i="38" s="1"/>
  <c r="Y33" i="38"/>
  <c r="Y43" i="38" s="1"/>
  <c r="X33" i="38"/>
  <c r="X43" i="38" s="1"/>
  <c r="W33" i="38"/>
  <c r="W43" i="38" s="1"/>
  <c r="V33" i="38"/>
  <c r="V43" i="38" s="1"/>
  <c r="U33" i="38"/>
  <c r="U43" i="38" s="1"/>
  <c r="T33" i="38"/>
  <c r="T43" i="38" s="1"/>
  <c r="S33" i="38"/>
  <c r="S43" i="38" s="1"/>
  <c r="R33" i="38"/>
  <c r="R43" i="38" s="1"/>
  <c r="Q33" i="38"/>
  <c r="Q43" i="38" s="1"/>
  <c r="P33" i="38"/>
  <c r="P43" i="38" s="1"/>
  <c r="O33" i="38"/>
  <c r="O43" i="38" s="1"/>
  <c r="N33" i="38"/>
  <c r="N43" i="38" s="1"/>
  <c r="M33" i="38"/>
  <c r="M43" i="38" s="1"/>
  <c r="L33" i="38"/>
  <c r="L43" i="38" s="1"/>
  <c r="K33" i="38"/>
  <c r="K43" i="38" s="1"/>
  <c r="J33" i="38"/>
  <c r="J43" i="38" s="1"/>
  <c r="I33" i="38"/>
  <c r="I43" i="38" s="1"/>
  <c r="H33" i="38"/>
  <c r="H43" i="38" s="1"/>
  <c r="G33" i="38"/>
  <c r="G43" i="38" s="1"/>
  <c r="F33" i="38"/>
  <c r="F43" i="38" s="1"/>
  <c r="E33" i="38"/>
  <c r="E43" i="38" s="1"/>
  <c r="D33" i="38"/>
  <c r="D43" i="38" s="1"/>
  <c r="AQ32" i="38"/>
  <c r="AQ42" i="38" s="1"/>
  <c r="AP32" i="38"/>
  <c r="AP42" i="38" s="1"/>
  <c r="AO32" i="38"/>
  <c r="AO42" i="38" s="1"/>
  <c r="AN32" i="38"/>
  <c r="AN42" i="38" s="1"/>
  <c r="AM32" i="38"/>
  <c r="AM42" i="38" s="1"/>
  <c r="AL32" i="38"/>
  <c r="AL42" i="38" s="1"/>
  <c r="AK32" i="38"/>
  <c r="AK42" i="38" s="1"/>
  <c r="AJ32" i="38"/>
  <c r="AJ42" i="38" s="1"/>
  <c r="AI32" i="38"/>
  <c r="AI42" i="38" s="1"/>
  <c r="AH32" i="38"/>
  <c r="AH42" i="38" s="1"/>
  <c r="AG32" i="38"/>
  <c r="AG42" i="38" s="1"/>
  <c r="AF32" i="38"/>
  <c r="AF42" i="38" s="1"/>
  <c r="AE32" i="38"/>
  <c r="AE42" i="38" s="1"/>
  <c r="AD32" i="38"/>
  <c r="AD42" i="38" s="1"/>
  <c r="AC32" i="38"/>
  <c r="AC42" i="38" s="1"/>
  <c r="AB32" i="38"/>
  <c r="AB42" i="38" s="1"/>
  <c r="AA32" i="38"/>
  <c r="AA42" i="38" s="1"/>
  <c r="Z32" i="38"/>
  <c r="Z42" i="38" s="1"/>
  <c r="Y32" i="38"/>
  <c r="Y42" i="38" s="1"/>
  <c r="X32" i="38"/>
  <c r="X42" i="38" s="1"/>
  <c r="W32" i="38"/>
  <c r="W42" i="38" s="1"/>
  <c r="V32" i="38"/>
  <c r="V42" i="38" s="1"/>
  <c r="U32" i="38"/>
  <c r="U42" i="38" s="1"/>
  <c r="T32" i="38"/>
  <c r="T42" i="38" s="1"/>
  <c r="S32" i="38"/>
  <c r="S42" i="38" s="1"/>
  <c r="R32" i="38"/>
  <c r="R42" i="38" s="1"/>
  <c r="Q32" i="38"/>
  <c r="Q42" i="38" s="1"/>
  <c r="P32" i="38"/>
  <c r="P42" i="38" s="1"/>
  <c r="O32" i="38"/>
  <c r="O42" i="38" s="1"/>
  <c r="N32" i="38"/>
  <c r="N42" i="38" s="1"/>
  <c r="M32" i="38"/>
  <c r="M42" i="38" s="1"/>
  <c r="L32" i="38"/>
  <c r="L42" i="38" s="1"/>
  <c r="K32" i="38"/>
  <c r="K42" i="38" s="1"/>
  <c r="J32" i="38"/>
  <c r="J42" i="38" s="1"/>
  <c r="I32" i="38"/>
  <c r="I42" i="38" s="1"/>
  <c r="H32" i="38"/>
  <c r="H42" i="38" s="1"/>
  <c r="G32" i="38"/>
  <c r="G42" i="38" s="1"/>
  <c r="F32" i="38"/>
  <c r="F42" i="38" s="1"/>
  <c r="E32" i="38"/>
  <c r="E42" i="38" s="1"/>
  <c r="D32" i="38"/>
  <c r="D42" i="38" s="1"/>
  <c r="AQ31" i="38"/>
  <c r="AQ41" i="38" s="1"/>
  <c r="AP31" i="38"/>
  <c r="AP41" i="38" s="1"/>
  <c r="AO31" i="38"/>
  <c r="AO41" i="38" s="1"/>
  <c r="AN31" i="38"/>
  <c r="AN41" i="38" s="1"/>
  <c r="AM31" i="38"/>
  <c r="AM41" i="38" s="1"/>
  <c r="AL31" i="38"/>
  <c r="AL41" i="38" s="1"/>
  <c r="AK31" i="38"/>
  <c r="AK41" i="38" s="1"/>
  <c r="AJ31" i="38"/>
  <c r="AJ41" i="38" s="1"/>
  <c r="AI31" i="38"/>
  <c r="AI41" i="38" s="1"/>
  <c r="AH31" i="38"/>
  <c r="AH41" i="38" s="1"/>
  <c r="AG31" i="38"/>
  <c r="AG41" i="38" s="1"/>
  <c r="AF31" i="38"/>
  <c r="AF41" i="38" s="1"/>
  <c r="AE31" i="38"/>
  <c r="AE41" i="38" s="1"/>
  <c r="AD31" i="38"/>
  <c r="AD41" i="38" s="1"/>
  <c r="AC31" i="38"/>
  <c r="AC41" i="38" s="1"/>
  <c r="AB31" i="38"/>
  <c r="AB41" i="38" s="1"/>
  <c r="AA31" i="38"/>
  <c r="AA41" i="38" s="1"/>
  <c r="Z31" i="38"/>
  <c r="Z41" i="38" s="1"/>
  <c r="Y31" i="38"/>
  <c r="Y41" i="38" s="1"/>
  <c r="X31" i="38"/>
  <c r="X41" i="38" s="1"/>
  <c r="W31" i="38"/>
  <c r="W41" i="38" s="1"/>
  <c r="V31" i="38"/>
  <c r="V41" i="38" s="1"/>
  <c r="U31" i="38"/>
  <c r="U41" i="38" s="1"/>
  <c r="T31" i="38"/>
  <c r="T41" i="38" s="1"/>
  <c r="S31" i="38"/>
  <c r="S41" i="38" s="1"/>
  <c r="R31" i="38"/>
  <c r="R41" i="38" s="1"/>
  <c r="Q31" i="38"/>
  <c r="Q41" i="38" s="1"/>
  <c r="P31" i="38"/>
  <c r="P41" i="38" s="1"/>
  <c r="O31" i="38"/>
  <c r="O41" i="38" s="1"/>
  <c r="N31" i="38"/>
  <c r="N41" i="38" s="1"/>
  <c r="M31" i="38"/>
  <c r="M41" i="38" s="1"/>
  <c r="L31" i="38"/>
  <c r="L41" i="38" s="1"/>
  <c r="K31" i="38"/>
  <c r="K41" i="38" s="1"/>
  <c r="J31" i="38"/>
  <c r="J41" i="38" s="1"/>
  <c r="I31" i="38"/>
  <c r="I41" i="38" s="1"/>
  <c r="H31" i="38"/>
  <c r="H41" i="38" s="1"/>
  <c r="G31" i="38"/>
  <c r="G41" i="38" s="1"/>
  <c r="F31" i="38"/>
  <c r="F41" i="38" s="1"/>
  <c r="E31" i="38"/>
  <c r="E41" i="38" s="1"/>
  <c r="D31" i="38"/>
  <c r="D41" i="38" s="1"/>
  <c r="AQ30" i="38"/>
  <c r="AQ40" i="38" s="1"/>
  <c r="AP30" i="38"/>
  <c r="AP40" i="38" s="1"/>
  <c r="AO30" i="38"/>
  <c r="AO40" i="38" s="1"/>
  <c r="AN30" i="38"/>
  <c r="AN40" i="38" s="1"/>
  <c r="AM30" i="38"/>
  <c r="AM40" i="38" s="1"/>
  <c r="AL30" i="38"/>
  <c r="AL40" i="38" s="1"/>
  <c r="AK30" i="38"/>
  <c r="AK40" i="38" s="1"/>
  <c r="AJ30" i="38"/>
  <c r="AJ40" i="38" s="1"/>
  <c r="AI30" i="38"/>
  <c r="AI40" i="38" s="1"/>
  <c r="AH30" i="38"/>
  <c r="AH40" i="38" s="1"/>
  <c r="AG30" i="38"/>
  <c r="AG40" i="38" s="1"/>
  <c r="AF30" i="38"/>
  <c r="AF40" i="38" s="1"/>
  <c r="AE30" i="38"/>
  <c r="AE40" i="38" s="1"/>
  <c r="AD30" i="38"/>
  <c r="AD40" i="38" s="1"/>
  <c r="AC30" i="38"/>
  <c r="AC40" i="38" s="1"/>
  <c r="AB30" i="38"/>
  <c r="AB40" i="38" s="1"/>
  <c r="AA30" i="38"/>
  <c r="AA40" i="38" s="1"/>
  <c r="Z30" i="38"/>
  <c r="Z40" i="38" s="1"/>
  <c r="Y30" i="38"/>
  <c r="Y40" i="38" s="1"/>
  <c r="X30" i="38"/>
  <c r="X40" i="38" s="1"/>
  <c r="W30" i="38"/>
  <c r="W40" i="38" s="1"/>
  <c r="V30" i="38"/>
  <c r="V40" i="38" s="1"/>
  <c r="U30" i="38"/>
  <c r="U40" i="38" s="1"/>
  <c r="T30" i="38"/>
  <c r="T40" i="38" s="1"/>
  <c r="S30" i="38"/>
  <c r="S40" i="38" s="1"/>
  <c r="R30" i="38"/>
  <c r="R40" i="38" s="1"/>
  <c r="Q30" i="38"/>
  <c r="Q40" i="38" s="1"/>
  <c r="P30" i="38"/>
  <c r="P40" i="38" s="1"/>
  <c r="O30" i="38"/>
  <c r="O40" i="38" s="1"/>
  <c r="N30" i="38"/>
  <c r="N40" i="38" s="1"/>
  <c r="M30" i="38"/>
  <c r="M40" i="38" s="1"/>
  <c r="L30" i="38"/>
  <c r="L40" i="38" s="1"/>
  <c r="K30" i="38"/>
  <c r="K40" i="38" s="1"/>
  <c r="J30" i="38"/>
  <c r="J40" i="38" s="1"/>
  <c r="I30" i="38"/>
  <c r="I40" i="38" s="1"/>
  <c r="H30" i="38"/>
  <c r="H40" i="38" s="1"/>
  <c r="G30" i="38"/>
  <c r="G40" i="38" s="1"/>
  <c r="F30" i="38"/>
  <c r="F40" i="38" s="1"/>
  <c r="E30" i="38"/>
  <c r="E40" i="38" s="1"/>
  <c r="D30" i="38"/>
  <c r="D40" i="38" s="1"/>
  <c r="AQ29" i="38"/>
  <c r="AQ39" i="38" s="1"/>
  <c r="AP29" i="38"/>
  <c r="AP39" i="38" s="1"/>
  <c r="AO29" i="38"/>
  <c r="AO39" i="38" s="1"/>
  <c r="AN29" i="38"/>
  <c r="AN39" i="38" s="1"/>
  <c r="AM29" i="38"/>
  <c r="AM39" i="38" s="1"/>
  <c r="AL29" i="38"/>
  <c r="AL39" i="38" s="1"/>
  <c r="AK29" i="38"/>
  <c r="AK39" i="38" s="1"/>
  <c r="AJ29" i="38"/>
  <c r="AJ39" i="38" s="1"/>
  <c r="AI29" i="38"/>
  <c r="AI39" i="38" s="1"/>
  <c r="AH29" i="38"/>
  <c r="AH39" i="38" s="1"/>
  <c r="AG29" i="38"/>
  <c r="AG39" i="38" s="1"/>
  <c r="AF29" i="38"/>
  <c r="AF39" i="38" s="1"/>
  <c r="AE29" i="38"/>
  <c r="AE39" i="38" s="1"/>
  <c r="AD29" i="38"/>
  <c r="AD39" i="38" s="1"/>
  <c r="AC29" i="38"/>
  <c r="AC39" i="38" s="1"/>
  <c r="AB29" i="38"/>
  <c r="AB39" i="38" s="1"/>
  <c r="AA29" i="38"/>
  <c r="AA39" i="38" s="1"/>
  <c r="Z29" i="38"/>
  <c r="Z39" i="38" s="1"/>
  <c r="Y29" i="38"/>
  <c r="Y39" i="38" s="1"/>
  <c r="X29" i="38"/>
  <c r="X39" i="38" s="1"/>
  <c r="W29" i="38"/>
  <c r="W39" i="38" s="1"/>
  <c r="V29" i="38"/>
  <c r="V39" i="38" s="1"/>
  <c r="U29" i="38"/>
  <c r="U39" i="38" s="1"/>
  <c r="T29" i="38"/>
  <c r="T39" i="38" s="1"/>
  <c r="S29" i="38"/>
  <c r="S39" i="38" s="1"/>
  <c r="R29" i="38"/>
  <c r="R39" i="38" s="1"/>
  <c r="Q29" i="38"/>
  <c r="Q39" i="38" s="1"/>
  <c r="P29" i="38"/>
  <c r="P39" i="38" s="1"/>
  <c r="O29" i="38"/>
  <c r="O39" i="38" s="1"/>
  <c r="N29" i="38"/>
  <c r="N39" i="38" s="1"/>
  <c r="M29" i="38"/>
  <c r="M39" i="38" s="1"/>
  <c r="L29" i="38"/>
  <c r="L39" i="38" s="1"/>
  <c r="K29" i="38"/>
  <c r="K39" i="38" s="1"/>
  <c r="J29" i="38"/>
  <c r="J39" i="38" s="1"/>
  <c r="I29" i="38"/>
  <c r="I39" i="38" s="1"/>
  <c r="H29" i="38"/>
  <c r="H39" i="38" s="1"/>
  <c r="G29" i="38"/>
  <c r="G39" i="38" s="1"/>
  <c r="F29" i="38"/>
  <c r="F39" i="38" s="1"/>
  <c r="E29" i="38"/>
  <c r="E39" i="38" s="1"/>
  <c r="D29" i="38"/>
  <c r="D39" i="38" s="1"/>
  <c r="C23" i="38"/>
  <c r="C22" i="38"/>
  <c r="C21" i="38"/>
  <c r="C20" i="38"/>
  <c r="C19" i="38"/>
  <c r="C18" i="38"/>
  <c r="C17" i="38"/>
  <c r="C11" i="38"/>
  <c r="C10" i="38"/>
  <c r="C9" i="38"/>
  <c r="C8" i="38"/>
  <c r="C7" i="38"/>
  <c r="C6" i="38"/>
  <c r="C5" i="38"/>
  <c r="D63" i="38"/>
  <c r="D46" i="38" l="1"/>
  <c r="D93" i="38"/>
  <c r="AG35" i="40"/>
  <c r="AG24" i="19" s="1"/>
  <c r="O35" i="40"/>
  <c r="O24" i="19" s="1"/>
  <c r="AN46" i="38"/>
  <c r="E46" i="38"/>
  <c r="AO46" i="38"/>
  <c r="C32" i="38"/>
  <c r="Q46" i="38"/>
  <c r="AC46" i="38"/>
  <c r="P46" i="38"/>
  <c r="F46" i="38"/>
  <c r="R46" i="38"/>
  <c r="AD46" i="38"/>
  <c r="AP46" i="38"/>
  <c r="J93" i="38"/>
  <c r="V93" i="38"/>
  <c r="AH93" i="38"/>
  <c r="G46" i="38"/>
  <c r="S46" i="38"/>
  <c r="AE46" i="38"/>
  <c r="AQ46" i="38"/>
  <c r="AB46" i="38"/>
  <c r="C31" i="38"/>
  <c r="N93" i="38"/>
  <c r="Z93" i="38"/>
  <c r="AL93" i="38"/>
  <c r="C76" i="38"/>
  <c r="O93" i="38"/>
  <c r="P93" i="38"/>
  <c r="AB93" i="38"/>
  <c r="AN93" i="38"/>
  <c r="O46" i="38"/>
  <c r="AA46" i="38"/>
  <c r="AM46" i="38"/>
  <c r="C40" i="38"/>
  <c r="AF46" i="38"/>
  <c r="H46" i="38"/>
  <c r="T46" i="38"/>
  <c r="I46" i="38"/>
  <c r="Z46" i="38"/>
  <c r="AL46" i="38"/>
  <c r="W46" i="38"/>
  <c r="Y46" i="38"/>
  <c r="C39" i="38"/>
  <c r="AI46" i="38"/>
  <c r="X46" i="38"/>
  <c r="AJ46" i="38"/>
  <c r="M46" i="38"/>
  <c r="AK46" i="38"/>
  <c r="N46" i="38"/>
  <c r="C43" i="38"/>
  <c r="C44" i="38"/>
  <c r="AB4" i="38"/>
  <c r="E4" i="38"/>
  <c r="L4" i="38"/>
  <c r="C29" i="38"/>
  <c r="C33" i="38"/>
  <c r="N4" i="38"/>
  <c r="Z4" i="38"/>
  <c r="AL4" i="38"/>
  <c r="C41" i="38"/>
  <c r="L93" i="38"/>
  <c r="X93" i="38"/>
  <c r="AJ93" i="38"/>
  <c r="T93" i="38"/>
  <c r="O4" i="38"/>
  <c r="AA4" i="38"/>
  <c r="AM4" i="38"/>
  <c r="C30" i="38"/>
  <c r="C34" i="38"/>
  <c r="M93" i="38"/>
  <c r="Y93" i="38"/>
  <c r="AK93" i="38"/>
  <c r="F93" i="38"/>
  <c r="C79" i="38"/>
  <c r="C90" i="38"/>
  <c r="C80" i="38"/>
  <c r="U93" i="38"/>
  <c r="J46" i="38"/>
  <c r="AE93" i="38"/>
  <c r="K46" i="38"/>
  <c r="AA93" i="38"/>
  <c r="AM93" i="38"/>
  <c r="C81" i="38"/>
  <c r="AF93" i="38"/>
  <c r="L46" i="38"/>
  <c r="C86" i="38"/>
  <c r="AG93" i="38"/>
  <c r="Q4" i="38"/>
  <c r="AG46" i="38"/>
  <c r="G4" i="38"/>
  <c r="V46" i="38"/>
  <c r="V97" i="38" s="1"/>
  <c r="V17" i="19" s="1"/>
  <c r="C45" i="38"/>
  <c r="C42" i="38"/>
  <c r="E93" i="38"/>
  <c r="E97" i="38" s="1"/>
  <c r="E17" i="19" s="1"/>
  <c r="Q93" i="38"/>
  <c r="AC93" i="38"/>
  <c r="AO93" i="38"/>
  <c r="AQ93" i="38"/>
  <c r="AO4" i="38"/>
  <c r="R4" i="38"/>
  <c r="U46" i="38"/>
  <c r="C35" i="38"/>
  <c r="S4" i="38"/>
  <c r="AE4" i="38"/>
  <c r="AQ4" i="38"/>
  <c r="AH46" i="38"/>
  <c r="AH97" i="38" s="1"/>
  <c r="AH17" i="19" s="1"/>
  <c r="H4" i="38"/>
  <c r="T4" i="38"/>
  <c r="AF4" i="38"/>
  <c r="R93" i="38"/>
  <c r="AD93" i="38"/>
  <c r="AP93" i="38"/>
  <c r="C77" i="38"/>
  <c r="C82" i="38"/>
  <c r="AD4" i="38"/>
  <c r="I4" i="38"/>
  <c r="U4" i="38"/>
  <c r="AG4" i="38"/>
  <c r="J4" i="38"/>
  <c r="V4" i="38"/>
  <c r="AH4" i="38"/>
  <c r="D28" i="38"/>
  <c r="G93" i="38"/>
  <c r="C87" i="38"/>
  <c r="K4" i="38"/>
  <c r="W4" i="38"/>
  <c r="AI4" i="38"/>
  <c r="C78" i="38"/>
  <c r="H93" i="38"/>
  <c r="P4" i="38"/>
  <c r="AJ4" i="38"/>
  <c r="I93" i="38"/>
  <c r="C91" i="38"/>
  <c r="D75" i="38"/>
  <c r="D51" i="38"/>
  <c r="AN4" i="38"/>
  <c r="AC4" i="38"/>
  <c r="F4" i="38"/>
  <c r="AP4" i="38"/>
  <c r="X4" i="38"/>
  <c r="M4" i="38"/>
  <c r="Y4" i="38"/>
  <c r="AK4" i="38"/>
  <c r="D16" i="38"/>
  <c r="K93" i="38"/>
  <c r="W93" i="38"/>
  <c r="AI93" i="38"/>
  <c r="S93" i="38"/>
  <c r="C88" i="38"/>
  <c r="C92" i="38"/>
  <c r="AM97" i="38" l="1"/>
  <c r="AM17" i="19" s="1"/>
  <c r="AE97" i="38"/>
  <c r="AE17" i="19" s="1"/>
  <c r="Q97" i="38"/>
  <c r="Q17" i="19" s="1"/>
  <c r="AN97" i="38"/>
  <c r="AN17" i="19" s="1"/>
  <c r="AA97" i="38"/>
  <c r="AA17" i="19" s="1"/>
  <c r="AO97" i="38"/>
  <c r="AO17" i="19" s="1"/>
  <c r="AC97" i="38"/>
  <c r="AC17" i="19" s="1"/>
  <c r="AF97" i="38"/>
  <c r="AF17" i="19" s="1"/>
  <c r="Z97" i="38"/>
  <c r="Z17" i="19" s="1"/>
  <c r="X97" i="38"/>
  <c r="X17" i="19" s="1"/>
  <c r="J97" i="38"/>
  <c r="J17" i="19" s="1"/>
  <c r="K97" i="38"/>
  <c r="K17" i="19" s="1"/>
  <c r="F97" i="38"/>
  <c r="F17" i="19" s="1"/>
  <c r="AL97" i="38"/>
  <c r="AL17" i="19" s="1"/>
  <c r="N97" i="38"/>
  <c r="N17" i="19" s="1"/>
  <c r="T35" i="40"/>
  <c r="T24" i="19" s="1"/>
  <c r="AD35" i="40"/>
  <c r="AD24" i="19" s="1"/>
  <c r="Y35" i="40"/>
  <c r="Y24" i="19" s="1"/>
  <c r="AH35" i="40"/>
  <c r="AH24" i="19" s="1"/>
  <c r="S97" i="38"/>
  <c r="S17" i="19" s="1"/>
  <c r="AI97" i="38"/>
  <c r="AI17" i="19" s="1"/>
  <c r="H97" i="38"/>
  <c r="H17" i="19" s="1"/>
  <c r="R97" i="38"/>
  <c r="R17" i="19" s="1"/>
  <c r="AQ97" i="38"/>
  <c r="AQ17" i="19" s="1"/>
  <c r="M97" i="38"/>
  <c r="M17" i="19" s="1"/>
  <c r="C89" i="38"/>
  <c r="AP97" i="38"/>
  <c r="AP17" i="19" s="1"/>
  <c r="AD97" i="38"/>
  <c r="AD17" i="19" s="1"/>
  <c r="AB97" i="38"/>
  <c r="AB17" i="19" s="1"/>
  <c r="T97" i="38"/>
  <c r="T17" i="19" s="1"/>
  <c r="P97" i="38"/>
  <c r="P17" i="19" s="1"/>
  <c r="AJ97" i="38"/>
  <c r="AJ17" i="19" s="1"/>
  <c r="O97" i="38"/>
  <c r="O17" i="19" s="1"/>
  <c r="W97" i="38"/>
  <c r="W17" i="19" s="1"/>
  <c r="G97" i="38"/>
  <c r="G17" i="19" s="1"/>
  <c r="I97" i="38"/>
  <c r="I17" i="19" s="1"/>
  <c r="W51" i="38"/>
  <c r="W63" i="38"/>
  <c r="W75" i="38"/>
  <c r="W16" i="38"/>
  <c r="W28" i="38"/>
  <c r="AC75" i="38"/>
  <c r="AC51" i="38"/>
  <c r="AC28" i="38"/>
  <c r="AC63" i="38"/>
  <c r="AC16" i="38"/>
  <c r="AI51" i="38"/>
  <c r="AI63" i="38"/>
  <c r="AI75" i="38"/>
  <c r="AI16" i="38"/>
  <c r="AI28" i="38"/>
  <c r="G51" i="38"/>
  <c r="G63" i="38"/>
  <c r="G28" i="38"/>
  <c r="G16" i="38"/>
  <c r="G75" i="38"/>
  <c r="AL63" i="38"/>
  <c r="AL75" i="38"/>
  <c r="AL51" i="38"/>
  <c r="AL16" i="38"/>
  <c r="AL28" i="38"/>
  <c r="Q75" i="38"/>
  <c r="Q51" i="38"/>
  <c r="Q28" i="38"/>
  <c r="Q63" i="38"/>
  <c r="Q16" i="38"/>
  <c r="Z63" i="38"/>
  <c r="Z75" i="38"/>
  <c r="Z16" i="38"/>
  <c r="Z28" i="38"/>
  <c r="Z51" i="38"/>
  <c r="AN75" i="38"/>
  <c r="AN51" i="38"/>
  <c r="AN16" i="38"/>
  <c r="AN63" i="38"/>
  <c r="AN28" i="38"/>
  <c r="T51" i="38"/>
  <c r="T63" i="38"/>
  <c r="T75" i="38"/>
  <c r="T16" i="38"/>
  <c r="T28" i="38"/>
  <c r="U97" i="38"/>
  <c r="U17" i="19" s="1"/>
  <c r="AM75" i="38"/>
  <c r="AM51" i="38"/>
  <c r="AM63" i="38"/>
  <c r="AM28" i="38"/>
  <c r="AM16" i="38"/>
  <c r="N63" i="38"/>
  <c r="N75" i="38"/>
  <c r="N16" i="38"/>
  <c r="N28" i="38"/>
  <c r="N51" i="38"/>
  <c r="AF51" i="38"/>
  <c r="AF63" i="38"/>
  <c r="AF75" i="38"/>
  <c r="AF28" i="38"/>
  <c r="AF16" i="38"/>
  <c r="H51" i="38"/>
  <c r="H63" i="38"/>
  <c r="H75" i="38"/>
  <c r="H28" i="38"/>
  <c r="H16" i="38"/>
  <c r="AG97" i="38"/>
  <c r="AG17" i="19" s="1"/>
  <c r="AA75" i="38"/>
  <c r="AA16" i="38"/>
  <c r="AA28" i="38"/>
  <c r="AA51" i="38"/>
  <c r="AA63" i="38"/>
  <c r="AO75" i="38"/>
  <c r="AO51" i="38"/>
  <c r="AO63" i="38"/>
  <c r="AO28" i="38"/>
  <c r="AO16" i="38"/>
  <c r="AG51" i="38"/>
  <c r="AG63" i="38"/>
  <c r="AG75" i="38"/>
  <c r="AG16" i="38"/>
  <c r="AG28" i="38"/>
  <c r="Y63" i="38"/>
  <c r="Y75" i="38"/>
  <c r="Y16" i="38"/>
  <c r="Y28" i="38"/>
  <c r="Y51" i="38"/>
  <c r="U51" i="38"/>
  <c r="U63" i="38"/>
  <c r="U75" i="38"/>
  <c r="U16" i="38"/>
  <c r="U28" i="38"/>
  <c r="M63" i="38"/>
  <c r="M75" i="38"/>
  <c r="M16" i="38"/>
  <c r="M28" i="38"/>
  <c r="M51" i="38"/>
  <c r="I51" i="38"/>
  <c r="I63" i="38"/>
  <c r="I16" i="38"/>
  <c r="I75" i="38"/>
  <c r="I28" i="38"/>
  <c r="AD51" i="38"/>
  <c r="AD63" i="38"/>
  <c r="AD75" i="38"/>
  <c r="AD16" i="38"/>
  <c r="AD28" i="38"/>
  <c r="O75" i="38"/>
  <c r="O28" i="38"/>
  <c r="O51" i="38"/>
  <c r="O63" i="38"/>
  <c r="O16" i="38"/>
  <c r="L63" i="38"/>
  <c r="L75" i="38"/>
  <c r="L51" i="38"/>
  <c r="L16" i="38"/>
  <c r="L28" i="38"/>
  <c r="AK63" i="38"/>
  <c r="AK75" i="38"/>
  <c r="AK51" i="38"/>
  <c r="AK16" i="38"/>
  <c r="AK28" i="38"/>
  <c r="AQ51" i="38"/>
  <c r="AQ63" i="38"/>
  <c r="AQ28" i="38"/>
  <c r="AQ16" i="38"/>
  <c r="AQ75" i="38"/>
  <c r="E75" i="38"/>
  <c r="E51" i="38"/>
  <c r="E63" i="38"/>
  <c r="E28" i="38"/>
  <c r="E16" i="38"/>
  <c r="C46" i="38"/>
  <c r="AB75" i="38"/>
  <c r="AB51" i="38"/>
  <c r="AB16" i="38"/>
  <c r="AB28" i="38"/>
  <c r="AB63" i="38"/>
  <c r="P75" i="38"/>
  <c r="P51" i="38"/>
  <c r="P16" i="38"/>
  <c r="P28" i="38"/>
  <c r="P63" i="38"/>
  <c r="S51" i="38"/>
  <c r="S63" i="38"/>
  <c r="S28" i="38"/>
  <c r="S75" i="38"/>
  <c r="S16" i="38"/>
  <c r="AK97" i="38"/>
  <c r="AK17" i="19" s="1"/>
  <c r="R51" i="38"/>
  <c r="R28" i="38"/>
  <c r="R63" i="38"/>
  <c r="R75" i="38"/>
  <c r="R16" i="38"/>
  <c r="K51" i="38"/>
  <c r="K63" i="38"/>
  <c r="K75" i="38"/>
  <c r="K16" i="38"/>
  <c r="K28" i="38"/>
  <c r="AJ63" i="38"/>
  <c r="AJ75" i="38"/>
  <c r="AJ51" i="38"/>
  <c r="AJ16" i="38"/>
  <c r="AJ28" i="38"/>
  <c r="X63" i="38"/>
  <c r="X75" i="38"/>
  <c r="X16" i="38"/>
  <c r="X28" i="38"/>
  <c r="X51" i="38"/>
  <c r="AH51" i="38"/>
  <c r="AH63" i="38"/>
  <c r="AH75" i="38"/>
  <c r="AH28" i="38"/>
  <c r="AH16" i="38"/>
  <c r="AE51" i="38"/>
  <c r="AE63" i="38"/>
  <c r="AE28" i="38"/>
  <c r="AE16" i="38"/>
  <c r="AE75" i="38"/>
  <c r="AP51" i="38"/>
  <c r="AP75" i="38"/>
  <c r="AP28" i="38"/>
  <c r="AP16" i="38"/>
  <c r="AP63" i="38"/>
  <c r="V51" i="38"/>
  <c r="V63" i="38"/>
  <c r="V75" i="38"/>
  <c r="V28" i="38"/>
  <c r="V16" i="38"/>
  <c r="F51" i="38"/>
  <c r="F75" i="38"/>
  <c r="F16" i="38"/>
  <c r="F63" i="38"/>
  <c r="F28" i="38"/>
  <c r="J51" i="38"/>
  <c r="J63" i="38"/>
  <c r="J75" i="38"/>
  <c r="J16" i="38"/>
  <c r="J28" i="38"/>
  <c r="Y97" i="38"/>
  <c r="Y17" i="19" s="1"/>
  <c r="L97" i="38"/>
  <c r="L17" i="19" s="1"/>
  <c r="AI35" i="40" l="1"/>
  <c r="AI24" i="19" s="1"/>
  <c r="D97" i="38"/>
  <c r="C93" i="38"/>
  <c r="AJ35" i="40" l="1"/>
  <c r="C97" i="38"/>
  <c r="D17" i="19"/>
  <c r="C5" i="37"/>
  <c r="AQ81" i="37"/>
  <c r="AP81" i="37"/>
  <c r="AO81" i="37"/>
  <c r="AN81" i="37"/>
  <c r="AM81" i="37"/>
  <c r="AL81" i="37"/>
  <c r="AK81" i="37"/>
  <c r="AJ81" i="37"/>
  <c r="AI81" i="37"/>
  <c r="AH81" i="37"/>
  <c r="AG81" i="37"/>
  <c r="AF81" i="37"/>
  <c r="AE81" i="37"/>
  <c r="AD81" i="37"/>
  <c r="AC81" i="37"/>
  <c r="AB81" i="37"/>
  <c r="AA81" i="37"/>
  <c r="Z81" i="37"/>
  <c r="Y81" i="37"/>
  <c r="X81" i="37"/>
  <c r="W81" i="37"/>
  <c r="V81" i="37"/>
  <c r="U81" i="37"/>
  <c r="T81" i="37"/>
  <c r="S81" i="37"/>
  <c r="R81" i="37"/>
  <c r="Q81" i="37"/>
  <c r="P81" i="37"/>
  <c r="O81" i="37"/>
  <c r="N81" i="37"/>
  <c r="M81" i="37"/>
  <c r="L81" i="37"/>
  <c r="K81" i="37"/>
  <c r="J81" i="37"/>
  <c r="I81" i="37"/>
  <c r="H81" i="37"/>
  <c r="G81" i="37"/>
  <c r="F81" i="37"/>
  <c r="E81" i="37"/>
  <c r="D81" i="37"/>
  <c r="AQ80" i="37"/>
  <c r="AP80" i="37"/>
  <c r="AO80" i="37"/>
  <c r="AN80" i="37"/>
  <c r="AM80" i="37"/>
  <c r="AL80" i="37"/>
  <c r="AK80" i="37"/>
  <c r="AJ80" i="37"/>
  <c r="AI80" i="37"/>
  <c r="AH80" i="37"/>
  <c r="AG80" i="37"/>
  <c r="AF80" i="37"/>
  <c r="AE80" i="37"/>
  <c r="AD80" i="37"/>
  <c r="AC80" i="37"/>
  <c r="AB80" i="37"/>
  <c r="AA80" i="37"/>
  <c r="Z80" i="37"/>
  <c r="Y80" i="37"/>
  <c r="X80" i="37"/>
  <c r="W80" i="37"/>
  <c r="V80" i="37"/>
  <c r="U80" i="37"/>
  <c r="T80" i="37"/>
  <c r="S80" i="37"/>
  <c r="R80" i="37"/>
  <c r="Q80" i="37"/>
  <c r="P80" i="37"/>
  <c r="O80" i="37"/>
  <c r="N80" i="37"/>
  <c r="M80" i="37"/>
  <c r="L80" i="37"/>
  <c r="K80" i="37"/>
  <c r="J80" i="37"/>
  <c r="I80" i="37"/>
  <c r="H80" i="37"/>
  <c r="G80" i="37"/>
  <c r="F80" i="37"/>
  <c r="E80" i="37"/>
  <c r="D80" i="37"/>
  <c r="AQ79" i="37"/>
  <c r="AP79" i="37"/>
  <c r="AO79" i="37"/>
  <c r="AN79" i="37"/>
  <c r="AM79" i="37"/>
  <c r="AL79" i="37"/>
  <c r="AK79" i="37"/>
  <c r="AJ79" i="37"/>
  <c r="AI79" i="37"/>
  <c r="AH79" i="37"/>
  <c r="AG79" i="37"/>
  <c r="AF79" i="37"/>
  <c r="AE79" i="37"/>
  <c r="AD79" i="37"/>
  <c r="AC79" i="37"/>
  <c r="AB79" i="37"/>
  <c r="AA79" i="37"/>
  <c r="Z79" i="37"/>
  <c r="Y79" i="37"/>
  <c r="X79" i="37"/>
  <c r="W79" i="37"/>
  <c r="V79" i="37"/>
  <c r="U79" i="37"/>
  <c r="T79" i="37"/>
  <c r="S79" i="37"/>
  <c r="R79" i="37"/>
  <c r="Q79" i="37"/>
  <c r="P79" i="37"/>
  <c r="O79" i="37"/>
  <c r="N79" i="37"/>
  <c r="M79" i="37"/>
  <c r="L79" i="37"/>
  <c r="K79" i="37"/>
  <c r="J79" i="37"/>
  <c r="I79" i="37"/>
  <c r="H79" i="37"/>
  <c r="G79" i="37"/>
  <c r="F79" i="37"/>
  <c r="E79" i="37"/>
  <c r="D79" i="37"/>
  <c r="AQ78" i="37"/>
  <c r="AP78" i="37"/>
  <c r="AO78" i="37"/>
  <c r="AN78" i="37"/>
  <c r="AM78" i="37"/>
  <c r="AL78" i="37"/>
  <c r="AK78" i="37"/>
  <c r="AJ78" i="37"/>
  <c r="AI78" i="37"/>
  <c r="AH78" i="37"/>
  <c r="AG78" i="37"/>
  <c r="AF78" i="37"/>
  <c r="AE78" i="37"/>
  <c r="AD78" i="37"/>
  <c r="AC78" i="37"/>
  <c r="AB78" i="37"/>
  <c r="AA78" i="37"/>
  <c r="Z78" i="37"/>
  <c r="Y78" i="37"/>
  <c r="X78" i="37"/>
  <c r="W78" i="37"/>
  <c r="V78" i="37"/>
  <c r="U78" i="37"/>
  <c r="T78" i="37"/>
  <c r="S78" i="37"/>
  <c r="R78" i="37"/>
  <c r="Q78" i="37"/>
  <c r="P78" i="37"/>
  <c r="O78" i="37"/>
  <c r="N78" i="37"/>
  <c r="M78" i="37"/>
  <c r="L78" i="37"/>
  <c r="K78" i="37"/>
  <c r="J78" i="37"/>
  <c r="I78" i="37"/>
  <c r="H78" i="37"/>
  <c r="G78" i="37"/>
  <c r="F78" i="37"/>
  <c r="E78" i="37"/>
  <c r="D78" i="37"/>
  <c r="AQ77" i="37"/>
  <c r="AQ84" i="37" s="1"/>
  <c r="AQ90" i="37" s="1"/>
  <c r="AP77" i="37"/>
  <c r="AP84" i="37" s="1"/>
  <c r="AP90" i="37" s="1"/>
  <c r="AO77" i="37"/>
  <c r="AO84" i="37" s="1"/>
  <c r="AO90" i="37" s="1"/>
  <c r="AN77" i="37"/>
  <c r="AN84" i="37" s="1"/>
  <c r="AN90" i="37" s="1"/>
  <c r="AM77" i="37"/>
  <c r="AM84" i="37" s="1"/>
  <c r="AM90" i="37" s="1"/>
  <c r="AL77" i="37"/>
  <c r="AL84" i="37" s="1"/>
  <c r="AL90" i="37" s="1"/>
  <c r="AK77" i="37"/>
  <c r="AK84" i="37" s="1"/>
  <c r="AK90" i="37" s="1"/>
  <c r="AJ77" i="37"/>
  <c r="AJ84" i="37" s="1"/>
  <c r="AJ90" i="37" s="1"/>
  <c r="AI77" i="37"/>
  <c r="AI84" i="37" s="1"/>
  <c r="AI90" i="37" s="1"/>
  <c r="AH77" i="37"/>
  <c r="AH84" i="37" s="1"/>
  <c r="AH90" i="37" s="1"/>
  <c r="AG77" i="37"/>
  <c r="AG84" i="37" s="1"/>
  <c r="AG90" i="37" s="1"/>
  <c r="AF77" i="37"/>
  <c r="AF84" i="37" s="1"/>
  <c r="AF90" i="37" s="1"/>
  <c r="AE77" i="37"/>
  <c r="AE84" i="37" s="1"/>
  <c r="AE90" i="37" s="1"/>
  <c r="AD77" i="37"/>
  <c r="AD84" i="37" s="1"/>
  <c r="AD90" i="37" s="1"/>
  <c r="AC77" i="37"/>
  <c r="AC84" i="37" s="1"/>
  <c r="AC90" i="37" s="1"/>
  <c r="AB77" i="37"/>
  <c r="AB84" i="37" s="1"/>
  <c r="AB90" i="37" s="1"/>
  <c r="AA77" i="37"/>
  <c r="AA84" i="37" s="1"/>
  <c r="AA90" i="37" s="1"/>
  <c r="Z77" i="37"/>
  <c r="Z84" i="37" s="1"/>
  <c r="Z90" i="37" s="1"/>
  <c r="Y77" i="37"/>
  <c r="Y84" i="37" s="1"/>
  <c r="Y90" i="37" s="1"/>
  <c r="X77" i="37"/>
  <c r="X84" i="37" s="1"/>
  <c r="X90" i="37" s="1"/>
  <c r="W77" i="37"/>
  <c r="W84" i="37" s="1"/>
  <c r="W90" i="37" s="1"/>
  <c r="V77" i="37"/>
  <c r="V84" i="37" s="1"/>
  <c r="V90" i="37" s="1"/>
  <c r="U77" i="37"/>
  <c r="U84" i="37" s="1"/>
  <c r="U90" i="37" s="1"/>
  <c r="T77" i="37"/>
  <c r="T84" i="37" s="1"/>
  <c r="T90" i="37" s="1"/>
  <c r="S77" i="37"/>
  <c r="S84" i="37" s="1"/>
  <c r="S90" i="37" s="1"/>
  <c r="R77" i="37"/>
  <c r="R84" i="37" s="1"/>
  <c r="R90" i="37" s="1"/>
  <c r="Q77" i="37"/>
  <c r="Q84" i="37" s="1"/>
  <c r="Q90" i="37" s="1"/>
  <c r="P77" i="37"/>
  <c r="P84" i="37" s="1"/>
  <c r="P90" i="37" s="1"/>
  <c r="O77" i="37"/>
  <c r="O84" i="37" s="1"/>
  <c r="O90" i="37" s="1"/>
  <c r="N77" i="37"/>
  <c r="N84" i="37" s="1"/>
  <c r="N90" i="37" s="1"/>
  <c r="M77" i="37"/>
  <c r="M84" i="37" s="1"/>
  <c r="M90" i="37" s="1"/>
  <c r="L77" i="37"/>
  <c r="L84" i="37" s="1"/>
  <c r="L90" i="37" s="1"/>
  <c r="K77" i="37"/>
  <c r="K84" i="37" s="1"/>
  <c r="K90" i="37" s="1"/>
  <c r="J77" i="37"/>
  <c r="J84" i="37" s="1"/>
  <c r="J90" i="37" s="1"/>
  <c r="I77" i="37"/>
  <c r="I84" i="37" s="1"/>
  <c r="I90" i="37" s="1"/>
  <c r="H77" i="37"/>
  <c r="H84" i="37" s="1"/>
  <c r="H90" i="37" s="1"/>
  <c r="G77" i="37"/>
  <c r="G84" i="37" s="1"/>
  <c r="G90" i="37" s="1"/>
  <c r="F77" i="37"/>
  <c r="F84" i="37" s="1"/>
  <c r="F90" i="37" s="1"/>
  <c r="E77" i="37"/>
  <c r="E84" i="37" s="1"/>
  <c r="E90" i="37" s="1"/>
  <c r="D77" i="37"/>
  <c r="D84" i="37" s="1"/>
  <c r="AQ76" i="37"/>
  <c r="AP76" i="37"/>
  <c r="AO76" i="37"/>
  <c r="AN76" i="37"/>
  <c r="AM76" i="37"/>
  <c r="AL76" i="37"/>
  <c r="AK76" i="37"/>
  <c r="AJ76" i="37"/>
  <c r="AI76" i="37"/>
  <c r="AH76" i="37"/>
  <c r="AG76" i="37"/>
  <c r="AF76" i="37"/>
  <c r="AE76" i="37"/>
  <c r="AD76" i="37"/>
  <c r="AC76" i="37"/>
  <c r="AB76" i="37"/>
  <c r="AA76" i="37"/>
  <c r="Z76" i="37"/>
  <c r="Y76" i="37"/>
  <c r="X76" i="37"/>
  <c r="W76" i="37"/>
  <c r="V76" i="37"/>
  <c r="U76" i="37"/>
  <c r="T76" i="37"/>
  <c r="S76" i="37"/>
  <c r="R76" i="37"/>
  <c r="Q76" i="37"/>
  <c r="P76" i="37"/>
  <c r="O76" i="37"/>
  <c r="N76" i="37"/>
  <c r="M76" i="37"/>
  <c r="L76" i="37"/>
  <c r="K76" i="37"/>
  <c r="J76" i="37"/>
  <c r="I76" i="37"/>
  <c r="I83" i="37" s="1"/>
  <c r="I89" i="37" s="1"/>
  <c r="H76" i="37"/>
  <c r="G76" i="37"/>
  <c r="F76" i="37"/>
  <c r="E76" i="37"/>
  <c r="D76" i="37"/>
  <c r="AQ75" i="37"/>
  <c r="AQ82" i="37" s="1"/>
  <c r="AQ88" i="37" s="1"/>
  <c r="AP75" i="37"/>
  <c r="AP82" i="37" s="1"/>
  <c r="AP88" i="37" s="1"/>
  <c r="AO75" i="37"/>
  <c r="AO82" i="37" s="1"/>
  <c r="AO88" i="37" s="1"/>
  <c r="AN75" i="37"/>
  <c r="AN82" i="37" s="1"/>
  <c r="AN88" i="37" s="1"/>
  <c r="AM75" i="37"/>
  <c r="AM82" i="37" s="1"/>
  <c r="AM88" i="37" s="1"/>
  <c r="AL75" i="37"/>
  <c r="AL82" i="37" s="1"/>
  <c r="AL88" i="37" s="1"/>
  <c r="AK75" i="37"/>
  <c r="AK82" i="37" s="1"/>
  <c r="AK88" i="37" s="1"/>
  <c r="AJ75" i="37"/>
  <c r="AJ82" i="37" s="1"/>
  <c r="AJ88" i="37" s="1"/>
  <c r="AI75" i="37"/>
  <c r="AI82" i="37" s="1"/>
  <c r="AI88" i="37" s="1"/>
  <c r="AH75" i="37"/>
  <c r="AH82" i="37" s="1"/>
  <c r="AH88" i="37" s="1"/>
  <c r="AG75" i="37"/>
  <c r="AG82" i="37" s="1"/>
  <c r="AG88" i="37" s="1"/>
  <c r="AF75" i="37"/>
  <c r="AF82" i="37" s="1"/>
  <c r="AF88" i="37" s="1"/>
  <c r="AE75" i="37"/>
  <c r="AE82" i="37" s="1"/>
  <c r="AE88" i="37" s="1"/>
  <c r="AD75" i="37"/>
  <c r="AD82" i="37" s="1"/>
  <c r="AD88" i="37" s="1"/>
  <c r="AC75" i="37"/>
  <c r="AC82" i="37" s="1"/>
  <c r="AC88" i="37" s="1"/>
  <c r="AB75" i="37"/>
  <c r="AB82" i="37" s="1"/>
  <c r="AB88" i="37" s="1"/>
  <c r="AA75" i="37"/>
  <c r="AA82" i="37" s="1"/>
  <c r="AA88" i="37" s="1"/>
  <c r="Z75" i="37"/>
  <c r="Z82" i="37" s="1"/>
  <c r="Z88" i="37" s="1"/>
  <c r="Y75" i="37"/>
  <c r="Y82" i="37" s="1"/>
  <c r="Y88" i="37" s="1"/>
  <c r="X75" i="37"/>
  <c r="X82" i="37" s="1"/>
  <c r="X88" i="37" s="1"/>
  <c r="W75" i="37"/>
  <c r="W82" i="37" s="1"/>
  <c r="W88" i="37" s="1"/>
  <c r="V75" i="37"/>
  <c r="V82" i="37" s="1"/>
  <c r="V88" i="37" s="1"/>
  <c r="U75" i="37"/>
  <c r="U82" i="37" s="1"/>
  <c r="U88" i="37" s="1"/>
  <c r="T75" i="37"/>
  <c r="T82" i="37" s="1"/>
  <c r="T88" i="37" s="1"/>
  <c r="S75" i="37"/>
  <c r="S82" i="37" s="1"/>
  <c r="S88" i="37" s="1"/>
  <c r="R75" i="37"/>
  <c r="R82" i="37" s="1"/>
  <c r="R88" i="37" s="1"/>
  <c r="Q75" i="37"/>
  <c r="Q82" i="37" s="1"/>
  <c r="Q88" i="37" s="1"/>
  <c r="P75" i="37"/>
  <c r="P82" i="37" s="1"/>
  <c r="P88" i="37" s="1"/>
  <c r="O75" i="37"/>
  <c r="O82" i="37" s="1"/>
  <c r="O88" i="37" s="1"/>
  <c r="N75" i="37"/>
  <c r="N82" i="37" s="1"/>
  <c r="N88" i="37" s="1"/>
  <c r="M75" i="37"/>
  <c r="M82" i="37" s="1"/>
  <c r="M88" i="37" s="1"/>
  <c r="L75" i="37"/>
  <c r="L82" i="37" s="1"/>
  <c r="L88" i="37" s="1"/>
  <c r="K75" i="37"/>
  <c r="K82" i="37" s="1"/>
  <c r="K88" i="37" s="1"/>
  <c r="J75" i="37"/>
  <c r="J82" i="37" s="1"/>
  <c r="J88" i="37" s="1"/>
  <c r="I75" i="37"/>
  <c r="I82" i="37" s="1"/>
  <c r="I88" i="37" s="1"/>
  <c r="H75" i="37"/>
  <c r="H82" i="37" s="1"/>
  <c r="H88" i="37" s="1"/>
  <c r="G75" i="37"/>
  <c r="G82" i="37" s="1"/>
  <c r="G88" i="37" s="1"/>
  <c r="F75" i="37"/>
  <c r="F82" i="37" s="1"/>
  <c r="F88" i="37" s="1"/>
  <c r="E75" i="37"/>
  <c r="E82" i="37" s="1"/>
  <c r="E88" i="37" s="1"/>
  <c r="D75" i="37"/>
  <c r="C69" i="37"/>
  <c r="C68" i="37"/>
  <c r="C67" i="37"/>
  <c r="C66" i="37"/>
  <c r="C65" i="37"/>
  <c r="C64" i="37"/>
  <c r="C63" i="37"/>
  <c r="C57" i="37"/>
  <c r="C56" i="37"/>
  <c r="C55" i="37"/>
  <c r="C54" i="37"/>
  <c r="C53" i="37"/>
  <c r="C52" i="37"/>
  <c r="C51" i="37"/>
  <c r="AQ35" i="37"/>
  <c r="AP35" i="37"/>
  <c r="AP108" i="37" s="1"/>
  <c r="AO35" i="37"/>
  <c r="AN35" i="37"/>
  <c r="AM35" i="37"/>
  <c r="AL35" i="37"/>
  <c r="AK35" i="37"/>
  <c r="AJ35" i="37"/>
  <c r="AI35" i="37"/>
  <c r="AH35" i="37"/>
  <c r="AH108" i="37" s="1"/>
  <c r="AG35" i="37"/>
  <c r="AG108" i="37" s="1"/>
  <c r="AF35" i="37"/>
  <c r="AF108" i="37" s="1"/>
  <c r="AE35" i="37"/>
  <c r="AE108" i="37" s="1"/>
  <c r="AD35" i="37"/>
  <c r="AD108" i="37" s="1"/>
  <c r="AC35" i="37"/>
  <c r="AB35" i="37"/>
  <c r="AA35" i="37"/>
  <c r="Z35" i="37"/>
  <c r="Y35" i="37"/>
  <c r="X35" i="37"/>
  <c r="W35" i="37"/>
  <c r="V35" i="37"/>
  <c r="V108" i="37" s="1"/>
  <c r="U35" i="37"/>
  <c r="U108" i="37" s="1"/>
  <c r="T35" i="37"/>
  <c r="T108" i="37" s="1"/>
  <c r="S35" i="37"/>
  <c r="S108" i="37" s="1"/>
  <c r="R35" i="37"/>
  <c r="R108" i="37" s="1"/>
  <c r="Q35" i="37"/>
  <c r="P35" i="37"/>
  <c r="O35" i="37"/>
  <c r="N35" i="37"/>
  <c r="M35" i="37"/>
  <c r="L35" i="37"/>
  <c r="K35" i="37"/>
  <c r="J35" i="37"/>
  <c r="J108" i="37" s="1"/>
  <c r="I35" i="37"/>
  <c r="I108" i="37" s="1"/>
  <c r="H35" i="37"/>
  <c r="H108" i="37" s="1"/>
  <c r="G35" i="37"/>
  <c r="G108" i="37" s="1"/>
  <c r="F35" i="37"/>
  <c r="F108" i="37" s="1"/>
  <c r="E35" i="37"/>
  <c r="D35" i="37"/>
  <c r="AQ34" i="37"/>
  <c r="AP34" i="37"/>
  <c r="AO34" i="37"/>
  <c r="AN34" i="37"/>
  <c r="AM34" i="37"/>
  <c r="AL34" i="37"/>
  <c r="AL107" i="37" s="1"/>
  <c r="AK34" i="37"/>
  <c r="AK107" i="37" s="1"/>
  <c r="AJ34" i="37"/>
  <c r="AJ107" i="37" s="1"/>
  <c r="AI34" i="37"/>
  <c r="AI107" i="37" s="1"/>
  <c r="AH34" i="37"/>
  <c r="AH107" i="37" s="1"/>
  <c r="AG34" i="37"/>
  <c r="AF34" i="37"/>
  <c r="AE34" i="37"/>
  <c r="AD34" i="37"/>
  <c r="AC34" i="37"/>
  <c r="AB34" i="37"/>
  <c r="AA34" i="37"/>
  <c r="Z34" i="37"/>
  <c r="Z107" i="37" s="1"/>
  <c r="Y34" i="37"/>
  <c r="Y107" i="37" s="1"/>
  <c r="X34" i="37"/>
  <c r="X107" i="37" s="1"/>
  <c r="W34" i="37"/>
  <c r="W107" i="37" s="1"/>
  <c r="V34" i="37"/>
  <c r="V107" i="37" s="1"/>
  <c r="U34" i="37"/>
  <c r="T34" i="37"/>
  <c r="S34" i="37"/>
  <c r="R34" i="37"/>
  <c r="Q34" i="37"/>
  <c r="P34" i="37"/>
  <c r="O34" i="37"/>
  <c r="N34" i="37"/>
  <c r="N107" i="37" s="1"/>
  <c r="M34" i="37"/>
  <c r="M107" i="37" s="1"/>
  <c r="L34" i="37"/>
  <c r="L107" i="37" s="1"/>
  <c r="K34" i="37"/>
  <c r="K107" i="37" s="1"/>
  <c r="J34" i="37"/>
  <c r="J107" i="37" s="1"/>
  <c r="I34" i="37"/>
  <c r="H34" i="37"/>
  <c r="G34" i="37"/>
  <c r="F34" i="37"/>
  <c r="E34" i="37"/>
  <c r="D34" i="37"/>
  <c r="AQ33" i="37"/>
  <c r="AP33" i="37"/>
  <c r="AP106" i="37" s="1"/>
  <c r="AO33" i="37"/>
  <c r="AO106" i="37" s="1"/>
  <c r="AN33" i="37"/>
  <c r="AN106" i="37" s="1"/>
  <c r="AM33" i="37"/>
  <c r="AM106" i="37" s="1"/>
  <c r="AL33" i="37"/>
  <c r="AL106" i="37" s="1"/>
  <c r="AK33" i="37"/>
  <c r="AJ33" i="37"/>
  <c r="AI33" i="37"/>
  <c r="AH33" i="37"/>
  <c r="AG33" i="37"/>
  <c r="AF33" i="37"/>
  <c r="AE33" i="37"/>
  <c r="AD33" i="37"/>
  <c r="AD106" i="37" s="1"/>
  <c r="AC33" i="37"/>
  <c r="AC106" i="37" s="1"/>
  <c r="AB33" i="37"/>
  <c r="AB106" i="37" s="1"/>
  <c r="AA33" i="37"/>
  <c r="AA106" i="37" s="1"/>
  <c r="Z33" i="37"/>
  <c r="Z106" i="37" s="1"/>
  <c r="Y33" i="37"/>
  <c r="X33" i="37"/>
  <c r="W33" i="37"/>
  <c r="V33" i="37"/>
  <c r="U33" i="37"/>
  <c r="T33" i="37"/>
  <c r="S33" i="37"/>
  <c r="R33" i="37"/>
  <c r="R106" i="37" s="1"/>
  <c r="Q33" i="37"/>
  <c r="Q106" i="37" s="1"/>
  <c r="P33" i="37"/>
  <c r="P106" i="37" s="1"/>
  <c r="O33" i="37"/>
  <c r="O106" i="37" s="1"/>
  <c r="N33" i="37"/>
  <c r="N106" i="37" s="1"/>
  <c r="M33" i="37"/>
  <c r="L33" i="37"/>
  <c r="K33" i="37"/>
  <c r="J33" i="37"/>
  <c r="I33" i="37"/>
  <c r="H33" i="37"/>
  <c r="G33" i="37"/>
  <c r="F33" i="37"/>
  <c r="E33" i="37"/>
  <c r="E106" i="37" s="1"/>
  <c r="D33" i="37"/>
  <c r="D106" i="37" s="1"/>
  <c r="AQ32" i="37"/>
  <c r="AQ105" i="37" s="1"/>
  <c r="AP32" i="37"/>
  <c r="AP105" i="37" s="1"/>
  <c r="AO32" i="37"/>
  <c r="AN32" i="37"/>
  <c r="AM32" i="37"/>
  <c r="AL32" i="37"/>
  <c r="AK32" i="37"/>
  <c r="AJ32" i="37"/>
  <c r="AI32" i="37"/>
  <c r="AH32" i="37"/>
  <c r="AH105" i="37" s="1"/>
  <c r="AG32" i="37"/>
  <c r="AG105" i="37" s="1"/>
  <c r="AF32" i="37"/>
  <c r="AF105" i="37" s="1"/>
  <c r="AE32" i="37"/>
  <c r="AE105" i="37" s="1"/>
  <c r="AD32" i="37"/>
  <c r="AD105" i="37" s="1"/>
  <c r="AC32" i="37"/>
  <c r="AB32" i="37"/>
  <c r="AA32" i="37"/>
  <c r="Z32" i="37"/>
  <c r="Y32" i="37"/>
  <c r="X32" i="37"/>
  <c r="W32" i="37"/>
  <c r="V32" i="37"/>
  <c r="V105" i="37" s="1"/>
  <c r="U32" i="37"/>
  <c r="U105" i="37" s="1"/>
  <c r="T32" i="37"/>
  <c r="T105" i="37" s="1"/>
  <c r="S32" i="37"/>
  <c r="S105" i="37" s="1"/>
  <c r="R32" i="37"/>
  <c r="R105" i="37" s="1"/>
  <c r="Q32" i="37"/>
  <c r="P32" i="37"/>
  <c r="O32" i="37"/>
  <c r="N32" i="37"/>
  <c r="M32" i="37"/>
  <c r="L32" i="37"/>
  <c r="K32" i="37"/>
  <c r="J32" i="37"/>
  <c r="J105" i="37" s="1"/>
  <c r="I32" i="37"/>
  <c r="I105" i="37" s="1"/>
  <c r="H32" i="37"/>
  <c r="H105" i="37" s="1"/>
  <c r="G32" i="37"/>
  <c r="G105" i="37" s="1"/>
  <c r="F32" i="37"/>
  <c r="F105" i="37" s="1"/>
  <c r="E32" i="37"/>
  <c r="D32" i="37"/>
  <c r="AQ31" i="37"/>
  <c r="AP31" i="37"/>
  <c r="AO31" i="37"/>
  <c r="AN31" i="37"/>
  <c r="AM31" i="37"/>
  <c r="AM104" i="37" s="1"/>
  <c r="AL31" i="37"/>
  <c r="AL104" i="37" s="1"/>
  <c r="AK31" i="37"/>
  <c r="AK104" i="37" s="1"/>
  <c r="AJ31" i="37"/>
  <c r="AJ104" i="37" s="1"/>
  <c r="AI31" i="37"/>
  <c r="AI104" i="37" s="1"/>
  <c r="AH31" i="37"/>
  <c r="AH104" i="37" s="1"/>
  <c r="AG31" i="37"/>
  <c r="AF31" i="37"/>
  <c r="AF104" i="37" s="1"/>
  <c r="AE31" i="37"/>
  <c r="AD31" i="37"/>
  <c r="AC31" i="37"/>
  <c r="AB31" i="37"/>
  <c r="AA31" i="37"/>
  <c r="AA104" i="37" s="1"/>
  <c r="Z31" i="37"/>
  <c r="Z104" i="37" s="1"/>
  <c r="Y31" i="37"/>
  <c r="Y104" i="37" s="1"/>
  <c r="X31" i="37"/>
  <c r="X104" i="37" s="1"/>
  <c r="W31" i="37"/>
  <c r="W104" i="37" s="1"/>
  <c r="V31" i="37"/>
  <c r="V104" i="37" s="1"/>
  <c r="U31" i="37"/>
  <c r="T31" i="37"/>
  <c r="T104" i="37" s="1"/>
  <c r="S31" i="37"/>
  <c r="R31" i="37"/>
  <c r="Q31" i="37"/>
  <c r="P31" i="37"/>
  <c r="O31" i="37"/>
  <c r="O104" i="37" s="1"/>
  <c r="N31" i="37"/>
  <c r="N104" i="37" s="1"/>
  <c r="M31" i="37"/>
  <c r="M104" i="37" s="1"/>
  <c r="L31" i="37"/>
  <c r="L104" i="37" s="1"/>
  <c r="K31" i="37"/>
  <c r="K104" i="37" s="1"/>
  <c r="J31" i="37"/>
  <c r="J104" i="37" s="1"/>
  <c r="I31" i="37"/>
  <c r="H31" i="37"/>
  <c r="H104" i="37" s="1"/>
  <c r="G31" i="37"/>
  <c r="F31" i="37"/>
  <c r="E31" i="37"/>
  <c r="D31" i="37"/>
  <c r="AQ30" i="37"/>
  <c r="AP30" i="37"/>
  <c r="AO30" i="37"/>
  <c r="AN30" i="37"/>
  <c r="AM30" i="37"/>
  <c r="AL30" i="37"/>
  <c r="AK30" i="37"/>
  <c r="AJ30" i="37"/>
  <c r="AI30" i="37"/>
  <c r="AH30" i="37"/>
  <c r="AG30" i="37"/>
  <c r="AF30" i="37"/>
  <c r="AE30" i="37"/>
  <c r="AD30" i="37"/>
  <c r="AC30" i="37"/>
  <c r="AB30" i="37"/>
  <c r="AA30" i="37"/>
  <c r="Z30" i="37"/>
  <c r="Y30" i="37"/>
  <c r="X30" i="37"/>
  <c r="W30" i="37"/>
  <c r="V30" i="37"/>
  <c r="U30" i="37"/>
  <c r="T30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AQ29" i="37"/>
  <c r="AP29" i="37"/>
  <c r="AO29" i="37"/>
  <c r="AN29" i="37"/>
  <c r="AM29" i="37"/>
  <c r="AL29" i="37"/>
  <c r="AK29" i="37"/>
  <c r="AJ29" i="37"/>
  <c r="AI29" i="37"/>
  <c r="AH29" i="37"/>
  <c r="AG29" i="37"/>
  <c r="AF29" i="37"/>
  <c r="AE29" i="37"/>
  <c r="AD29" i="37"/>
  <c r="AC29" i="37"/>
  <c r="AB29" i="37"/>
  <c r="AA29" i="37"/>
  <c r="Z29" i="37"/>
  <c r="Y29" i="37"/>
  <c r="X29" i="37"/>
  <c r="W29" i="37"/>
  <c r="V29" i="37"/>
  <c r="U29" i="37"/>
  <c r="T29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C23" i="37"/>
  <c r="C22" i="37"/>
  <c r="C21" i="37"/>
  <c r="C20" i="37"/>
  <c r="C19" i="37"/>
  <c r="C18" i="37"/>
  <c r="C17" i="37"/>
  <c r="C11" i="37"/>
  <c r="C10" i="37"/>
  <c r="C9" i="37"/>
  <c r="C8" i="37"/>
  <c r="C7" i="37"/>
  <c r="C6" i="37"/>
  <c r="D62" i="37"/>
  <c r="I104" i="37" l="1"/>
  <c r="U104" i="37"/>
  <c r="AG104" i="37"/>
  <c r="G104" i="37"/>
  <c r="S104" i="37"/>
  <c r="AE104" i="37"/>
  <c r="AQ104" i="37"/>
  <c r="F104" i="37"/>
  <c r="R104" i="37"/>
  <c r="AD104" i="37"/>
  <c r="AP104" i="37"/>
  <c r="E104" i="37"/>
  <c r="Q104" i="37"/>
  <c r="AC104" i="37"/>
  <c r="AO104" i="37"/>
  <c r="P104" i="37"/>
  <c r="AB104" i="37"/>
  <c r="AN104" i="37"/>
  <c r="D104" i="37"/>
  <c r="K105" i="37"/>
  <c r="W105" i="37"/>
  <c r="AI105" i="37"/>
  <c r="G106" i="37"/>
  <c r="S106" i="37"/>
  <c r="AE106" i="37"/>
  <c r="AQ106" i="37"/>
  <c r="O107" i="37"/>
  <c r="AA107" i="37"/>
  <c r="AM107" i="37"/>
  <c r="K108" i="37"/>
  <c r="W108" i="37"/>
  <c r="AI108" i="37"/>
  <c r="U83" i="37"/>
  <c r="U89" i="37" s="1"/>
  <c r="D105" i="37"/>
  <c r="P105" i="37"/>
  <c r="AB105" i="37"/>
  <c r="AN105" i="37"/>
  <c r="L106" i="37"/>
  <c r="X106" i="37"/>
  <c r="AJ106" i="37"/>
  <c r="H107" i="37"/>
  <c r="T107" i="37"/>
  <c r="AF107" i="37"/>
  <c r="D108" i="37"/>
  <c r="P108" i="37"/>
  <c r="AB108" i="37"/>
  <c r="AN108" i="37"/>
  <c r="E105" i="37"/>
  <c r="Q105" i="37"/>
  <c r="AC105" i="37"/>
  <c r="AO105" i="37"/>
  <c r="M106" i="37"/>
  <c r="Y106" i="37"/>
  <c r="AK106" i="37"/>
  <c r="I107" i="37"/>
  <c r="U107" i="37"/>
  <c r="AG107" i="37"/>
  <c r="E108" i="37"/>
  <c r="Q108" i="37"/>
  <c r="AC108" i="37"/>
  <c r="AO108" i="37"/>
  <c r="N105" i="37"/>
  <c r="J106" i="37"/>
  <c r="R107" i="37"/>
  <c r="AG83" i="37"/>
  <c r="AG89" i="37" s="1"/>
  <c r="AG91" i="37" s="1"/>
  <c r="O105" i="37"/>
  <c r="AA105" i="37"/>
  <c r="AM105" i="37"/>
  <c r="K106" i="37"/>
  <c r="W106" i="37"/>
  <c r="AI106" i="37"/>
  <c r="G107" i="37"/>
  <c r="S107" i="37"/>
  <c r="AE107" i="37"/>
  <c r="AQ107" i="37"/>
  <c r="O108" i="37"/>
  <c r="AA108" i="37"/>
  <c r="AM108" i="37"/>
  <c r="AQ108" i="37"/>
  <c r="K83" i="37"/>
  <c r="K89" i="37" s="1"/>
  <c r="K91" i="37" s="1"/>
  <c r="W83" i="37"/>
  <c r="W89" i="37" s="1"/>
  <c r="W91" i="37" s="1"/>
  <c r="AI83" i="37"/>
  <c r="AI89" i="37" s="1"/>
  <c r="AI91" i="37" s="1"/>
  <c r="G83" i="37"/>
  <c r="G89" i="37" s="1"/>
  <c r="G91" i="37" s="1"/>
  <c r="S83" i="37"/>
  <c r="S89" i="37" s="1"/>
  <c r="S91" i="37" s="1"/>
  <c r="AE83" i="37"/>
  <c r="AE89" i="37" s="1"/>
  <c r="AE91" i="37" s="1"/>
  <c r="J83" i="37"/>
  <c r="J89" i="37" s="1"/>
  <c r="J91" i="37" s="1"/>
  <c r="V83" i="37"/>
  <c r="V89" i="37" s="1"/>
  <c r="V91" i="37" s="1"/>
  <c r="AH83" i="37"/>
  <c r="AH89" i="37" s="1"/>
  <c r="AH91" i="37" s="1"/>
  <c r="F106" i="37"/>
  <c r="AQ83" i="37"/>
  <c r="AQ89" i="37" s="1"/>
  <c r="AQ91" i="37" s="1"/>
  <c r="V106" i="37"/>
  <c r="AD107" i="37"/>
  <c r="H83" i="37"/>
  <c r="H89" i="37" s="1"/>
  <c r="H91" i="37" s="1"/>
  <c r="T83" i="37"/>
  <c r="T89" i="37" s="1"/>
  <c r="T91" i="37" s="1"/>
  <c r="AF83" i="37"/>
  <c r="AF89" i="37" s="1"/>
  <c r="AF91" i="37" s="1"/>
  <c r="N83" i="37"/>
  <c r="N89" i="37" s="1"/>
  <c r="N91" i="37" s="1"/>
  <c r="Z83" i="37"/>
  <c r="Z89" i="37" s="1"/>
  <c r="Z91" i="37" s="1"/>
  <c r="O83" i="37"/>
  <c r="O89" i="37" s="1"/>
  <c r="O91" i="37" s="1"/>
  <c r="AP107" i="37"/>
  <c r="AL105" i="37"/>
  <c r="F107" i="37"/>
  <c r="N108" i="37"/>
  <c r="AL108" i="37"/>
  <c r="F83" i="37"/>
  <c r="F89" i="37" s="1"/>
  <c r="F91" i="37" s="1"/>
  <c r="R83" i="37"/>
  <c r="R89" i="37" s="1"/>
  <c r="R91" i="37" s="1"/>
  <c r="AD83" i="37"/>
  <c r="AD89" i="37" s="1"/>
  <c r="AD91" i="37" s="1"/>
  <c r="Z105" i="37"/>
  <c r="AH106" i="37"/>
  <c r="Z108" i="37"/>
  <c r="AA83" i="37"/>
  <c r="AA89" i="37" s="1"/>
  <c r="AA91" i="37" s="1"/>
  <c r="AM83" i="37"/>
  <c r="AM89" i="37" s="1"/>
  <c r="AM91" i="37" s="1"/>
  <c r="AL83" i="37"/>
  <c r="AL89" i="37" s="1"/>
  <c r="AL91" i="37" s="1"/>
  <c r="AP83" i="37"/>
  <c r="AP89" i="37" s="1"/>
  <c r="AP91" i="37" s="1"/>
  <c r="G36" i="37"/>
  <c r="G42" i="37" s="1"/>
  <c r="G102" i="37"/>
  <c r="AF102" i="37"/>
  <c r="AF36" i="37"/>
  <c r="AF42" i="37" s="1"/>
  <c r="AF95" i="37" s="1"/>
  <c r="AB37" i="37"/>
  <c r="AB43" i="37" s="1"/>
  <c r="AB103" i="37"/>
  <c r="AN37" i="37"/>
  <c r="AN43" i="37" s="1"/>
  <c r="AN103" i="37"/>
  <c r="L38" i="37"/>
  <c r="L44" i="37" s="1"/>
  <c r="L97" i="37" s="1"/>
  <c r="X38" i="37"/>
  <c r="X44" i="37" s="1"/>
  <c r="X97" i="37" s="1"/>
  <c r="AJ38" i="37"/>
  <c r="AJ44" i="37" s="1"/>
  <c r="AJ97" i="37" s="1"/>
  <c r="AM103" i="37"/>
  <c r="AM37" i="37"/>
  <c r="AM43" i="37" s="1"/>
  <c r="AG102" i="37"/>
  <c r="AG36" i="37"/>
  <c r="AG42" i="37" s="1"/>
  <c r="AC37" i="37"/>
  <c r="AC43" i="37" s="1"/>
  <c r="AC103" i="37"/>
  <c r="M38" i="37"/>
  <c r="M44" i="37" s="1"/>
  <c r="AD102" i="37"/>
  <c r="AD36" i="37"/>
  <c r="AD42" i="37" s="1"/>
  <c r="AH38" i="37"/>
  <c r="AH44" i="37" s="1"/>
  <c r="AH97" i="37" s="1"/>
  <c r="Q37" i="37"/>
  <c r="Q43" i="37" s="1"/>
  <c r="Q103" i="37"/>
  <c r="AH102" i="37"/>
  <c r="AH36" i="37"/>
  <c r="AH42" i="37" s="1"/>
  <c r="F103" i="37"/>
  <c r="F37" i="37"/>
  <c r="F43" i="37" s="1"/>
  <c r="R103" i="37"/>
  <c r="R37" i="37"/>
  <c r="R43" i="37" s="1"/>
  <c r="AD103" i="37"/>
  <c r="AD37" i="37"/>
  <c r="AD43" i="37" s="1"/>
  <c r="AP103" i="37"/>
  <c r="AP37" i="37"/>
  <c r="AP43" i="37" s="1"/>
  <c r="N38" i="37"/>
  <c r="N44" i="37" s="1"/>
  <c r="Z38" i="37"/>
  <c r="Z44" i="37" s="1"/>
  <c r="AL38" i="37"/>
  <c r="AL44" i="37" s="1"/>
  <c r="AL97" i="37" s="1"/>
  <c r="D82" i="37"/>
  <c r="D88" i="37" s="1"/>
  <c r="D102" i="37"/>
  <c r="L83" i="37"/>
  <c r="L89" i="37" s="1"/>
  <c r="L91" i="37" s="1"/>
  <c r="X83" i="37"/>
  <c r="X89" i="37" s="1"/>
  <c r="X91" i="37" s="1"/>
  <c r="AJ83" i="37"/>
  <c r="AJ89" i="37" s="1"/>
  <c r="AJ91" i="37" s="1"/>
  <c r="C81" i="37"/>
  <c r="N103" i="37"/>
  <c r="N37" i="37"/>
  <c r="N43" i="37" s="1"/>
  <c r="O103" i="37"/>
  <c r="O37" i="37"/>
  <c r="O43" i="37" s="1"/>
  <c r="AI38" i="37"/>
  <c r="AI44" i="37" s="1"/>
  <c r="AI97" i="37" s="1"/>
  <c r="T102" i="37"/>
  <c r="T36" i="37"/>
  <c r="T42" i="37" s="1"/>
  <c r="T95" i="37" s="1"/>
  <c r="E37" i="37"/>
  <c r="E43" i="37" s="1"/>
  <c r="E103" i="37"/>
  <c r="J102" i="37"/>
  <c r="J36" i="37"/>
  <c r="J42" i="37" s="1"/>
  <c r="K102" i="37"/>
  <c r="K36" i="37"/>
  <c r="K42" i="37" s="1"/>
  <c r="W102" i="37"/>
  <c r="W36" i="37"/>
  <c r="W42" i="37" s="1"/>
  <c r="S103" i="37"/>
  <c r="S37" i="37"/>
  <c r="S43" i="37" s="1"/>
  <c r="AE103" i="37"/>
  <c r="AE37" i="37"/>
  <c r="AE43" i="37" s="1"/>
  <c r="AQ103" i="37"/>
  <c r="AQ37" i="37"/>
  <c r="AQ43" i="37" s="1"/>
  <c r="O38" i="37"/>
  <c r="O44" i="37" s="1"/>
  <c r="AA38" i="37"/>
  <c r="AA44" i="37" s="1"/>
  <c r="AM38" i="37"/>
  <c r="AM44" i="37" s="1"/>
  <c r="M83" i="37"/>
  <c r="M89" i="37" s="1"/>
  <c r="M91" i="37" s="1"/>
  <c r="Y83" i="37"/>
  <c r="Y89" i="37" s="1"/>
  <c r="Y91" i="37" s="1"/>
  <c r="AK83" i="37"/>
  <c r="AK89" i="37" s="1"/>
  <c r="AK91" i="37" s="1"/>
  <c r="F102" i="37"/>
  <c r="F36" i="37"/>
  <c r="F42" i="37" s="1"/>
  <c r="F95" i="37" s="1"/>
  <c r="K38" i="37"/>
  <c r="K44" i="37" s="1"/>
  <c r="K97" i="37" s="1"/>
  <c r="I102" i="37"/>
  <c r="I36" i="37"/>
  <c r="I42" i="37" s="1"/>
  <c r="Y38" i="37"/>
  <c r="Y44" i="37" s="1"/>
  <c r="Y97" i="37" s="1"/>
  <c r="AI102" i="37"/>
  <c r="AI36" i="37"/>
  <c r="AI42" i="37" s="1"/>
  <c r="L102" i="37"/>
  <c r="L36" i="37"/>
  <c r="L42" i="37" s="1"/>
  <c r="L95" i="37" s="1"/>
  <c r="AJ102" i="37"/>
  <c r="AJ36" i="37"/>
  <c r="AJ42" i="37" s="1"/>
  <c r="AJ95" i="37" s="1"/>
  <c r="H103" i="37"/>
  <c r="H37" i="37"/>
  <c r="H43" i="37" s="1"/>
  <c r="T103" i="37"/>
  <c r="T37" i="37"/>
  <c r="T43" i="37" s="1"/>
  <c r="AF103" i="37"/>
  <c r="AF37" i="37"/>
  <c r="AF43" i="37" s="1"/>
  <c r="D38" i="37"/>
  <c r="D44" i="37" s="1"/>
  <c r="P38" i="37"/>
  <c r="P44" i="37" s="1"/>
  <c r="AB38" i="37"/>
  <c r="AB44" i="37" s="1"/>
  <c r="AN38" i="37"/>
  <c r="AN44" i="37" s="1"/>
  <c r="L105" i="37"/>
  <c r="X105" i="37"/>
  <c r="AJ105" i="37"/>
  <c r="H106" i="37"/>
  <c r="T106" i="37"/>
  <c r="AF106" i="37"/>
  <c r="D107" i="37"/>
  <c r="P107" i="37"/>
  <c r="AB107" i="37"/>
  <c r="AN107" i="37"/>
  <c r="L108" i="37"/>
  <c r="X108" i="37"/>
  <c r="AJ108" i="37"/>
  <c r="AL103" i="37"/>
  <c r="AL37" i="37"/>
  <c r="AL43" i="37" s="1"/>
  <c r="U102" i="37"/>
  <c r="U36" i="37"/>
  <c r="U42" i="37" s="1"/>
  <c r="AK38" i="37"/>
  <c r="AK44" i="37" s="1"/>
  <c r="G103" i="37"/>
  <c r="G37" i="37"/>
  <c r="G43" i="37" s="1"/>
  <c r="X102" i="37"/>
  <c r="X36" i="37"/>
  <c r="X42" i="37" s="1"/>
  <c r="X95" i="37" s="1"/>
  <c r="M102" i="37"/>
  <c r="M36" i="37"/>
  <c r="M42" i="37" s="1"/>
  <c r="M95" i="37" s="1"/>
  <c r="Y102" i="37"/>
  <c r="Y36" i="37"/>
  <c r="Y42" i="37" s="1"/>
  <c r="Y95" i="37" s="1"/>
  <c r="AK102" i="37"/>
  <c r="AK36" i="37"/>
  <c r="AK42" i="37" s="1"/>
  <c r="AK95" i="37" s="1"/>
  <c r="I103" i="37"/>
  <c r="I37" i="37"/>
  <c r="I43" i="37" s="1"/>
  <c r="I96" i="37" s="1"/>
  <c r="U103" i="37"/>
  <c r="U37" i="37"/>
  <c r="U43" i="37" s="1"/>
  <c r="AG103" i="37"/>
  <c r="AG37" i="37"/>
  <c r="AG43" i="37" s="1"/>
  <c r="E38" i="37"/>
  <c r="E44" i="37" s="1"/>
  <c r="Q38" i="37"/>
  <c r="Q44" i="37" s="1"/>
  <c r="AC38" i="37"/>
  <c r="AC44" i="37" s="1"/>
  <c r="AO38" i="37"/>
  <c r="AO44" i="37" s="1"/>
  <c r="M105" i="37"/>
  <c r="Y105" i="37"/>
  <c r="AK105" i="37"/>
  <c r="I106" i="37"/>
  <c r="U106" i="37"/>
  <c r="AG106" i="37"/>
  <c r="E107" i="37"/>
  <c r="Q107" i="37"/>
  <c r="AC107" i="37"/>
  <c r="AO107" i="37"/>
  <c r="M108" i="37"/>
  <c r="Y108" i="37"/>
  <c r="AK108" i="37"/>
  <c r="Z103" i="37"/>
  <c r="Z37" i="37"/>
  <c r="Z43" i="37" s="1"/>
  <c r="C84" i="37"/>
  <c r="D90" i="37"/>
  <c r="AQ36" i="37"/>
  <c r="AQ42" i="37" s="1"/>
  <c r="AQ95" i="37" s="1"/>
  <c r="AQ102" i="37"/>
  <c r="AO37" i="37"/>
  <c r="AO43" i="37" s="1"/>
  <c r="AO103" i="37"/>
  <c r="V102" i="37"/>
  <c r="V36" i="37"/>
  <c r="V42" i="37" s="1"/>
  <c r="N102" i="37"/>
  <c r="N36" i="37"/>
  <c r="N42" i="37" s="1"/>
  <c r="N95" i="37" s="1"/>
  <c r="Z102" i="37"/>
  <c r="Z36" i="37"/>
  <c r="Z42" i="37" s="1"/>
  <c r="Z95" i="37" s="1"/>
  <c r="AL102" i="37"/>
  <c r="AL36" i="37"/>
  <c r="AL42" i="37" s="1"/>
  <c r="AL95" i="37" s="1"/>
  <c r="J103" i="37"/>
  <c r="J37" i="37"/>
  <c r="J43" i="37" s="1"/>
  <c r="V103" i="37"/>
  <c r="V37" i="37"/>
  <c r="V43" i="37" s="1"/>
  <c r="AH103" i="37"/>
  <c r="AH37" i="37"/>
  <c r="AH43" i="37" s="1"/>
  <c r="F38" i="37"/>
  <c r="F44" i="37" s="1"/>
  <c r="R38" i="37"/>
  <c r="R44" i="37" s="1"/>
  <c r="AD38" i="37"/>
  <c r="AD44" i="37" s="1"/>
  <c r="AP38" i="37"/>
  <c r="AP44" i="37" s="1"/>
  <c r="AP97" i="37" s="1"/>
  <c r="D83" i="37"/>
  <c r="D89" i="37" s="1"/>
  <c r="P83" i="37"/>
  <c r="P89" i="37" s="1"/>
  <c r="P91" i="37" s="1"/>
  <c r="AB83" i="37"/>
  <c r="AB89" i="37" s="1"/>
  <c r="AB91" i="37" s="1"/>
  <c r="AN83" i="37"/>
  <c r="AN89" i="37" s="1"/>
  <c r="AN91" i="37" s="1"/>
  <c r="J38" i="37"/>
  <c r="J44" i="37" s="1"/>
  <c r="S36" i="37"/>
  <c r="S42" i="37" s="1"/>
  <c r="S95" i="37" s="1"/>
  <c r="S102" i="37"/>
  <c r="W38" i="37"/>
  <c r="W44" i="37" s="1"/>
  <c r="W97" i="37" s="1"/>
  <c r="P103" i="37"/>
  <c r="P37" i="37"/>
  <c r="P43" i="37" s="1"/>
  <c r="O102" i="37"/>
  <c r="O36" i="37"/>
  <c r="O42" i="37" s="1"/>
  <c r="AA102" i="37"/>
  <c r="AA36" i="37"/>
  <c r="AA42" i="37" s="1"/>
  <c r="AM102" i="37"/>
  <c r="AM36" i="37"/>
  <c r="AM42" i="37" s="1"/>
  <c r="K103" i="37"/>
  <c r="K37" i="37"/>
  <c r="K43" i="37" s="1"/>
  <c r="W103" i="37"/>
  <c r="W37" i="37"/>
  <c r="W43" i="37" s="1"/>
  <c r="AI103" i="37"/>
  <c r="AI37" i="37"/>
  <c r="AI43" i="37" s="1"/>
  <c r="G38" i="37"/>
  <c r="G44" i="37" s="1"/>
  <c r="S38" i="37"/>
  <c r="S44" i="37" s="1"/>
  <c r="S97" i="37" s="1"/>
  <c r="AE38" i="37"/>
  <c r="AE44" i="37" s="1"/>
  <c r="AE97" i="37" s="1"/>
  <c r="AQ38" i="37"/>
  <c r="AQ44" i="37" s="1"/>
  <c r="I91" i="37"/>
  <c r="U91" i="37"/>
  <c r="E83" i="37"/>
  <c r="E89" i="37" s="1"/>
  <c r="E91" i="37" s="1"/>
  <c r="Q83" i="37"/>
  <c r="Q89" i="37" s="1"/>
  <c r="Q91" i="37" s="1"/>
  <c r="AC83" i="37"/>
  <c r="AC89" i="37" s="1"/>
  <c r="AC91" i="37" s="1"/>
  <c r="AO83" i="37"/>
  <c r="AO89" i="37" s="1"/>
  <c r="AO91" i="37" s="1"/>
  <c r="R102" i="37"/>
  <c r="R36" i="37"/>
  <c r="R42" i="37" s="1"/>
  <c r="V38" i="37"/>
  <c r="V44" i="37" s="1"/>
  <c r="AA103" i="37"/>
  <c r="AA37" i="37"/>
  <c r="AA43" i="37" s="1"/>
  <c r="H36" i="37"/>
  <c r="H42" i="37" s="1"/>
  <c r="H95" i="37" s="1"/>
  <c r="H102" i="37"/>
  <c r="P102" i="37"/>
  <c r="P36" i="37"/>
  <c r="P42" i="37" s="1"/>
  <c r="AB102" i="37"/>
  <c r="AB36" i="37"/>
  <c r="AB42" i="37" s="1"/>
  <c r="AN102" i="37"/>
  <c r="AN36" i="37"/>
  <c r="AN42" i="37" s="1"/>
  <c r="L103" i="37"/>
  <c r="L37" i="37"/>
  <c r="L43" i="37" s="1"/>
  <c r="X103" i="37"/>
  <c r="X37" i="37"/>
  <c r="X43" i="37" s="1"/>
  <c r="AJ103" i="37"/>
  <c r="AJ37" i="37"/>
  <c r="AJ43" i="37" s="1"/>
  <c r="H38" i="37"/>
  <c r="H44" i="37" s="1"/>
  <c r="T38" i="37"/>
  <c r="T44" i="37" s="1"/>
  <c r="AF38" i="37"/>
  <c r="AF44" i="37" s="1"/>
  <c r="AP102" i="37"/>
  <c r="AP36" i="37"/>
  <c r="AP42" i="37" s="1"/>
  <c r="AP95" i="37" s="1"/>
  <c r="AE102" i="37"/>
  <c r="AE36" i="37"/>
  <c r="AE42" i="37" s="1"/>
  <c r="D37" i="37"/>
  <c r="D43" i="37" s="1"/>
  <c r="D103" i="37"/>
  <c r="E102" i="37"/>
  <c r="E36" i="37"/>
  <c r="E42" i="37" s="1"/>
  <c r="Q102" i="37"/>
  <c r="Q36" i="37"/>
  <c r="Q42" i="37" s="1"/>
  <c r="AC102" i="37"/>
  <c r="AC36" i="37"/>
  <c r="AC42" i="37" s="1"/>
  <c r="AO102" i="37"/>
  <c r="AO36" i="37"/>
  <c r="AO42" i="37" s="1"/>
  <c r="M103" i="37"/>
  <c r="M37" i="37"/>
  <c r="M43" i="37" s="1"/>
  <c r="Y103" i="37"/>
  <c r="Y37" i="37"/>
  <c r="Y43" i="37" s="1"/>
  <c r="AK103" i="37"/>
  <c r="AK37" i="37"/>
  <c r="AK43" i="37" s="1"/>
  <c r="I38" i="37"/>
  <c r="I44" i="37" s="1"/>
  <c r="U38" i="37"/>
  <c r="U44" i="37" s="1"/>
  <c r="AG38" i="37"/>
  <c r="AG44" i="37" s="1"/>
  <c r="AJ24" i="19"/>
  <c r="AK35" i="40"/>
  <c r="AK24" i="19" s="1"/>
  <c r="J4" i="37"/>
  <c r="J28" i="37" s="1"/>
  <c r="L4" i="37"/>
  <c r="L16" i="37" s="1"/>
  <c r="K4" i="37"/>
  <c r="K50" i="37" s="1"/>
  <c r="V4" i="37"/>
  <c r="V62" i="37" s="1"/>
  <c r="X4" i="37"/>
  <c r="X50" i="37" s="1"/>
  <c r="Y4" i="37"/>
  <c r="Y28" i="37" s="1"/>
  <c r="Z4" i="37"/>
  <c r="Z16" i="37" s="1"/>
  <c r="D16" i="37"/>
  <c r="AH4" i="37"/>
  <c r="AH50" i="37" s="1"/>
  <c r="G4" i="37"/>
  <c r="G28" i="37" s="1"/>
  <c r="AI4" i="37"/>
  <c r="AI62" i="37" s="1"/>
  <c r="AC4" i="37"/>
  <c r="AC50" i="37" s="1"/>
  <c r="F4" i="37"/>
  <c r="F28" i="37" s="1"/>
  <c r="H4" i="37"/>
  <c r="H50" i="37" s="1"/>
  <c r="AJ4" i="37"/>
  <c r="AJ50" i="37" s="1"/>
  <c r="I4" i="37"/>
  <c r="I74" i="37" s="1"/>
  <c r="AP4" i="37"/>
  <c r="AP28" i="37" s="1"/>
  <c r="D50" i="37"/>
  <c r="AK4" i="37"/>
  <c r="AK74" i="37" s="1"/>
  <c r="T4" i="37"/>
  <c r="T74" i="37" s="1"/>
  <c r="AL4" i="37"/>
  <c r="AL50" i="37" s="1"/>
  <c r="M4" i="37"/>
  <c r="M16" i="37" s="1"/>
  <c r="U4" i="37"/>
  <c r="U62" i="37" s="1"/>
  <c r="AO4" i="37"/>
  <c r="AO28" i="37" s="1"/>
  <c r="W4" i="37"/>
  <c r="W74" i="37" s="1"/>
  <c r="AQ4" i="37"/>
  <c r="AQ28" i="37" s="1"/>
  <c r="R4" i="37"/>
  <c r="R28" i="37" s="1"/>
  <c r="E4" i="37"/>
  <c r="E50" i="37" s="1"/>
  <c r="S4" i="37"/>
  <c r="S28" i="37" s="1"/>
  <c r="AG4" i="37"/>
  <c r="AG28" i="37" s="1"/>
  <c r="D28" i="37"/>
  <c r="C33" i="37"/>
  <c r="D74" i="37"/>
  <c r="C79" i="37"/>
  <c r="N4" i="37"/>
  <c r="N62" i="37" s="1"/>
  <c r="AD4" i="37"/>
  <c r="AD50" i="37" s="1"/>
  <c r="Q4" i="37"/>
  <c r="Q50" i="37" s="1"/>
  <c r="AE4" i="37"/>
  <c r="AE28" i="37" s="1"/>
  <c r="AF4" i="37"/>
  <c r="AF50" i="37" s="1"/>
  <c r="C77" i="37"/>
  <c r="C32" i="37"/>
  <c r="C76" i="37"/>
  <c r="C29" i="37"/>
  <c r="C75" i="37"/>
  <c r="C35" i="37"/>
  <c r="C78" i="37"/>
  <c r="C30" i="37"/>
  <c r="C31" i="37"/>
  <c r="C80" i="37"/>
  <c r="O4" i="37"/>
  <c r="AA4" i="37"/>
  <c r="AM4" i="37"/>
  <c r="C34" i="37"/>
  <c r="P4" i="37"/>
  <c r="AB4" i="37"/>
  <c r="AN4" i="37"/>
  <c r="U96" i="37" l="1"/>
  <c r="L96" i="37"/>
  <c r="L98" i="37" s="1"/>
  <c r="L16" i="19" s="1"/>
  <c r="W96" i="37"/>
  <c r="H96" i="37"/>
  <c r="H98" i="37" s="1"/>
  <c r="H16" i="19" s="1"/>
  <c r="M96" i="37"/>
  <c r="M98" i="37" s="1"/>
  <c r="M16" i="19" s="1"/>
  <c r="Z96" i="37"/>
  <c r="Z98" i="37" s="1"/>
  <c r="Z16" i="19" s="1"/>
  <c r="AD96" i="37"/>
  <c r="V96" i="37"/>
  <c r="AH96" i="37"/>
  <c r="C82" i="37"/>
  <c r="R45" i="37"/>
  <c r="F96" i="37"/>
  <c r="F98" i="37" s="1"/>
  <c r="F16" i="19" s="1"/>
  <c r="AB96" i="37"/>
  <c r="AB45" i="37"/>
  <c r="AF96" i="37"/>
  <c r="AF98" i="37" s="1"/>
  <c r="AF16" i="19" s="1"/>
  <c r="AL96" i="37"/>
  <c r="AL98" i="37" s="1"/>
  <c r="AL16" i="19" s="1"/>
  <c r="L28" i="37"/>
  <c r="AP96" i="37"/>
  <c r="AP98" i="37" s="1"/>
  <c r="AP16" i="19" s="1"/>
  <c r="AA96" i="37"/>
  <c r="AN96" i="37"/>
  <c r="V28" i="37"/>
  <c r="P45" i="37"/>
  <c r="N28" i="37"/>
  <c r="N96" i="37"/>
  <c r="N98" i="37" s="1"/>
  <c r="N16" i="19" s="1"/>
  <c r="E45" i="37"/>
  <c r="AO50" i="37"/>
  <c r="AE45" i="37"/>
  <c r="J62" i="37"/>
  <c r="F50" i="37"/>
  <c r="R95" i="37"/>
  <c r="AC45" i="37"/>
  <c r="S45" i="37"/>
  <c r="AM45" i="37"/>
  <c r="Z45" i="37"/>
  <c r="Q45" i="37"/>
  <c r="J45" i="37"/>
  <c r="AL45" i="37"/>
  <c r="AN45" i="37"/>
  <c r="AO62" i="37"/>
  <c r="L45" i="37"/>
  <c r="J74" i="37"/>
  <c r="I16" i="37"/>
  <c r="V45" i="37"/>
  <c r="K74" i="37"/>
  <c r="V16" i="37"/>
  <c r="J16" i="37"/>
  <c r="AP45" i="37"/>
  <c r="AJ96" i="37"/>
  <c r="AJ98" i="37" s="1"/>
  <c r="AJ16" i="19" s="1"/>
  <c r="AE95" i="37"/>
  <c r="AO45" i="37"/>
  <c r="AK45" i="37"/>
  <c r="U45" i="37"/>
  <c r="AI45" i="37"/>
  <c r="H45" i="37"/>
  <c r="Y45" i="37"/>
  <c r="AG45" i="37"/>
  <c r="AD45" i="37"/>
  <c r="AQ45" i="37"/>
  <c r="M45" i="37"/>
  <c r="T45" i="37"/>
  <c r="I45" i="37"/>
  <c r="AD95" i="37"/>
  <c r="AF45" i="37"/>
  <c r="X45" i="37"/>
  <c r="W45" i="37"/>
  <c r="D91" i="37"/>
  <c r="F74" i="37"/>
  <c r="AA45" i="37"/>
  <c r="F16" i="37"/>
  <c r="AJ45" i="37"/>
  <c r="K45" i="37"/>
  <c r="G45" i="37"/>
  <c r="F62" i="37"/>
  <c r="L62" i="37"/>
  <c r="D45" i="37"/>
  <c r="O45" i="37"/>
  <c r="N45" i="37"/>
  <c r="F45" i="37"/>
  <c r="AH45" i="37"/>
  <c r="L50" i="37"/>
  <c r="AJ16" i="37"/>
  <c r="AJ74" i="37"/>
  <c r="AJ62" i="37"/>
  <c r="L74" i="37"/>
  <c r="K16" i="37"/>
  <c r="Z50" i="37"/>
  <c r="Z74" i="37"/>
  <c r="R16" i="37"/>
  <c r="Q74" i="37"/>
  <c r="R50" i="37"/>
  <c r="J50" i="37"/>
  <c r="AH16" i="37"/>
  <c r="Y62" i="37"/>
  <c r="AD28" i="37"/>
  <c r="AL35" i="40"/>
  <c r="AL24" i="19" s="1"/>
  <c r="N16" i="37"/>
  <c r="AK62" i="37"/>
  <c r="K62" i="37"/>
  <c r="V74" i="37"/>
  <c r="Z62" i="37"/>
  <c r="AK50" i="37"/>
  <c r="I62" i="37"/>
  <c r="R62" i="37"/>
  <c r="Y74" i="37"/>
  <c r="Z28" i="37"/>
  <c r="Q28" i="37"/>
  <c r="AD74" i="37"/>
  <c r="X28" i="37"/>
  <c r="AH62" i="37"/>
  <c r="AK28" i="37"/>
  <c r="AH28" i="37"/>
  <c r="AL28" i="37"/>
  <c r="N50" i="37"/>
  <c r="E28" i="37"/>
  <c r="E74" i="37"/>
  <c r="AQ74" i="37"/>
  <c r="AI50" i="37"/>
  <c r="M50" i="37"/>
  <c r="AC62" i="37"/>
  <c r="G50" i="37"/>
  <c r="S62" i="37"/>
  <c r="AD16" i="37"/>
  <c r="M74" i="37"/>
  <c r="AL62" i="37"/>
  <c r="AI28" i="37"/>
  <c r="G16" i="37"/>
  <c r="S50" i="37"/>
  <c r="AD62" i="37"/>
  <c r="AL16" i="37"/>
  <c r="AH74" i="37"/>
  <c r="K28" i="37"/>
  <c r="G62" i="37"/>
  <c r="S16" i="37"/>
  <c r="N74" i="37"/>
  <c r="AL74" i="37"/>
  <c r="V50" i="37"/>
  <c r="G74" i="37"/>
  <c r="AC74" i="37"/>
  <c r="X62" i="37"/>
  <c r="AP74" i="37"/>
  <c r="I28" i="37"/>
  <c r="X16" i="37"/>
  <c r="M62" i="37"/>
  <c r="M28" i="37"/>
  <c r="S74" i="37"/>
  <c r="AE50" i="37"/>
  <c r="T28" i="37"/>
  <c r="T50" i="37"/>
  <c r="AE16" i="37"/>
  <c r="AE62" i="37"/>
  <c r="AQ16" i="37"/>
  <c r="X74" i="37"/>
  <c r="AP50" i="37"/>
  <c r="Y16" i="37"/>
  <c r="AK16" i="37"/>
  <c r="AC16" i="37"/>
  <c r="T16" i="37"/>
  <c r="T62" i="37"/>
  <c r="AQ50" i="37"/>
  <c r="AP62" i="37"/>
  <c r="AC28" i="37"/>
  <c r="I50" i="37"/>
  <c r="AE74" i="37"/>
  <c r="AQ62" i="37"/>
  <c r="R74" i="37"/>
  <c r="AP16" i="37"/>
  <c r="Y50" i="37"/>
  <c r="C103" i="37"/>
  <c r="AJ28" i="37"/>
  <c r="AG74" i="37"/>
  <c r="U16" i="37"/>
  <c r="U50" i="37"/>
  <c r="H28" i="37"/>
  <c r="U74" i="37"/>
  <c r="H16" i="37"/>
  <c r="U28" i="37"/>
  <c r="H62" i="37"/>
  <c r="H74" i="37"/>
  <c r="AI74" i="37"/>
  <c r="C108" i="37"/>
  <c r="AI16" i="37"/>
  <c r="W28" i="37"/>
  <c r="W16" i="37"/>
  <c r="AO74" i="37"/>
  <c r="AO16" i="37"/>
  <c r="W62" i="37"/>
  <c r="C107" i="37"/>
  <c r="W50" i="37"/>
  <c r="AA97" i="37"/>
  <c r="AF28" i="37"/>
  <c r="AQ97" i="37"/>
  <c r="E97" i="37"/>
  <c r="AG50" i="37"/>
  <c r="AG62" i="37"/>
  <c r="AG16" i="37"/>
  <c r="C106" i="37"/>
  <c r="I97" i="37"/>
  <c r="P96" i="37"/>
  <c r="AM97" i="37"/>
  <c r="T96" i="37"/>
  <c r="T98" i="37" s="1"/>
  <c r="T16" i="19" s="1"/>
  <c r="AK97" i="37"/>
  <c r="AF16" i="37"/>
  <c r="Q62" i="37"/>
  <c r="Q16" i="37"/>
  <c r="T97" i="37"/>
  <c r="E62" i="37"/>
  <c r="E16" i="37"/>
  <c r="AM96" i="37"/>
  <c r="AF74" i="37"/>
  <c r="R97" i="37"/>
  <c r="H97" i="37"/>
  <c r="AF62" i="37"/>
  <c r="C105" i="37"/>
  <c r="M97" i="37"/>
  <c r="AM74" i="37"/>
  <c r="AM28" i="37"/>
  <c r="AM50" i="37"/>
  <c r="AM62" i="37"/>
  <c r="AM16" i="37"/>
  <c r="AG96" i="37"/>
  <c r="AB95" i="37"/>
  <c r="AO95" i="37"/>
  <c r="V97" i="37"/>
  <c r="W95" i="37"/>
  <c r="W98" i="37" s="1"/>
  <c r="W16" i="19" s="1"/>
  <c r="AB97" i="37"/>
  <c r="S96" i="37"/>
  <c r="S98" i="37" s="1"/>
  <c r="S16" i="19" s="1"/>
  <c r="X96" i="37"/>
  <c r="X98" i="37" s="1"/>
  <c r="X16" i="19" s="1"/>
  <c r="Q97" i="37"/>
  <c r="C83" i="37"/>
  <c r="Q96" i="37"/>
  <c r="O96" i="37"/>
  <c r="K95" i="37"/>
  <c r="G96" i="37"/>
  <c r="AC95" i="37"/>
  <c r="O97" i="37"/>
  <c r="N97" i="37"/>
  <c r="J96" i="37"/>
  <c r="AH95" i="37"/>
  <c r="AH98" i="37" s="1"/>
  <c r="AH16" i="19" s="1"/>
  <c r="P97" i="37"/>
  <c r="O50" i="37"/>
  <c r="O74" i="37"/>
  <c r="O28" i="37"/>
  <c r="O62" i="37"/>
  <c r="O16" i="37"/>
  <c r="G97" i="37"/>
  <c r="Q95" i="37"/>
  <c r="Z97" i="37"/>
  <c r="J97" i="37"/>
  <c r="AM95" i="37"/>
  <c r="C88" i="37"/>
  <c r="AI96" i="37"/>
  <c r="G95" i="37"/>
  <c r="C37" i="37"/>
  <c r="AA95" i="37"/>
  <c r="U97" i="37"/>
  <c r="AO97" i="37"/>
  <c r="K96" i="37"/>
  <c r="AC96" i="37"/>
  <c r="AG97" i="37"/>
  <c r="AN95" i="37"/>
  <c r="P95" i="37"/>
  <c r="AO96" i="37"/>
  <c r="AC97" i="37"/>
  <c r="C104" i="37"/>
  <c r="AD97" i="37"/>
  <c r="AF97" i="37"/>
  <c r="O95" i="37"/>
  <c r="C36" i="37"/>
  <c r="AQ96" i="37"/>
  <c r="AQ98" i="37" s="1"/>
  <c r="AQ16" i="19" s="1"/>
  <c r="U95" i="37"/>
  <c r="U98" i="37" s="1"/>
  <c r="U16" i="19" s="1"/>
  <c r="AA28" i="37"/>
  <c r="AA62" i="37"/>
  <c r="AA50" i="37"/>
  <c r="AA74" i="37"/>
  <c r="AA16" i="37"/>
  <c r="AB62" i="37"/>
  <c r="AB50" i="37"/>
  <c r="AB28" i="37"/>
  <c r="AB74" i="37"/>
  <c r="AB16" i="37"/>
  <c r="E95" i="37"/>
  <c r="AK96" i="37"/>
  <c r="AK98" i="37" s="1"/>
  <c r="AK16" i="19" s="1"/>
  <c r="C102" i="37"/>
  <c r="J95" i="37"/>
  <c r="AN97" i="37"/>
  <c r="AN62" i="37"/>
  <c r="AN74" i="37"/>
  <c r="AN50" i="37"/>
  <c r="AN28" i="37"/>
  <c r="AN16" i="37"/>
  <c r="P62" i="37"/>
  <c r="P28" i="37"/>
  <c r="P74" i="37"/>
  <c r="P50" i="37"/>
  <c r="P16" i="37"/>
  <c r="F97" i="37"/>
  <c r="R96" i="37"/>
  <c r="Y96" i="37"/>
  <c r="Y98" i="37" s="1"/>
  <c r="Y16" i="19" s="1"/>
  <c r="E96" i="37"/>
  <c r="AI95" i="37"/>
  <c r="AE96" i="37"/>
  <c r="I95" i="37"/>
  <c r="I98" i="37" s="1"/>
  <c r="I16" i="19" s="1"/>
  <c r="AD98" i="37" l="1"/>
  <c r="AD16" i="19" s="1"/>
  <c r="AB98" i="37"/>
  <c r="AB16" i="19" s="1"/>
  <c r="AA98" i="37"/>
  <c r="AA16" i="19" s="1"/>
  <c r="AN98" i="37"/>
  <c r="AN16" i="19" s="1"/>
  <c r="AE98" i="37"/>
  <c r="AE16" i="19" s="1"/>
  <c r="R98" i="37"/>
  <c r="R16" i="19" s="1"/>
  <c r="AM35" i="40"/>
  <c r="AM24" i="19" s="1"/>
  <c r="AM98" i="37"/>
  <c r="AM16" i="19" s="1"/>
  <c r="O98" i="37"/>
  <c r="O16" i="19" s="1"/>
  <c r="J98" i="37"/>
  <c r="J16" i="19" s="1"/>
  <c r="G98" i="37"/>
  <c r="G16" i="19" s="1"/>
  <c r="AI98" i="37"/>
  <c r="AI16" i="19" s="1"/>
  <c r="P98" i="37"/>
  <c r="P16" i="19" s="1"/>
  <c r="C90" i="37"/>
  <c r="D96" i="37"/>
  <c r="C96" i="37" s="1"/>
  <c r="C43" i="37"/>
  <c r="AC98" i="37"/>
  <c r="AC16" i="19" s="1"/>
  <c r="K98" i="37"/>
  <c r="K16" i="19" s="1"/>
  <c r="E98" i="37"/>
  <c r="E16" i="19" s="1"/>
  <c r="Q98" i="37"/>
  <c r="Q16" i="19" s="1"/>
  <c r="D95" i="37"/>
  <c r="C42" i="37"/>
  <c r="C89" i="37"/>
  <c r="C91" i="37"/>
  <c r="V95" i="37"/>
  <c r="V98" i="37" s="1"/>
  <c r="V16" i="19" s="1"/>
  <c r="D97" i="37"/>
  <c r="C97" i="37" s="1"/>
  <c r="C44" i="37"/>
  <c r="AG95" i="37"/>
  <c r="AG98" i="37" s="1"/>
  <c r="AG16" i="19" s="1"/>
  <c r="AO98" i="37"/>
  <c r="AO16" i="19" s="1"/>
  <c r="C38" i="37"/>
  <c r="AN35" i="40" l="1"/>
  <c r="AN24" i="19" s="1"/>
  <c r="C45" i="37"/>
  <c r="D98" i="37"/>
  <c r="C95" i="37"/>
  <c r="AO35" i="40" l="1"/>
  <c r="AO24" i="19" s="1"/>
  <c r="C98" i="37"/>
  <c r="D16" i="19"/>
  <c r="D29" i="22"/>
  <c r="AQ30" i="22"/>
  <c r="AP30" i="22"/>
  <c r="AO30" i="22"/>
  <c r="AN30" i="22"/>
  <c r="AM30" i="22"/>
  <c r="AL30" i="22"/>
  <c r="AK30" i="22"/>
  <c r="AJ30" i="22"/>
  <c r="AI30" i="22"/>
  <c r="AH30" i="22"/>
  <c r="AG30" i="22"/>
  <c r="AF30" i="22"/>
  <c r="AE30" i="22"/>
  <c r="AD30" i="22"/>
  <c r="AC30" i="22"/>
  <c r="AB30" i="22"/>
  <c r="AA30" i="22"/>
  <c r="Z30" i="22"/>
  <c r="Y30" i="22"/>
  <c r="X30" i="22"/>
  <c r="W30" i="22"/>
  <c r="V30" i="22"/>
  <c r="U30" i="22"/>
  <c r="T30" i="22"/>
  <c r="S30" i="22"/>
  <c r="R30" i="22"/>
  <c r="Q30" i="22"/>
  <c r="P30" i="22"/>
  <c r="O30" i="22"/>
  <c r="N30" i="22"/>
  <c r="M30" i="22"/>
  <c r="L30" i="22"/>
  <c r="K30" i="22"/>
  <c r="J30" i="22"/>
  <c r="I30" i="22"/>
  <c r="H30" i="22"/>
  <c r="G30" i="22"/>
  <c r="F30" i="22"/>
  <c r="E30" i="22"/>
  <c r="D30" i="22"/>
  <c r="AQ29" i="22"/>
  <c r="AP29" i="22"/>
  <c r="AO29" i="22"/>
  <c r="AN29" i="22"/>
  <c r="AM29" i="22"/>
  <c r="AL29" i="22"/>
  <c r="AK29" i="22"/>
  <c r="AJ29" i="22"/>
  <c r="AI29" i="22"/>
  <c r="AH29" i="22"/>
  <c r="AG29" i="22"/>
  <c r="AF29" i="22"/>
  <c r="AE29" i="22"/>
  <c r="AD29" i="22"/>
  <c r="AC29" i="22"/>
  <c r="AB29" i="22"/>
  <c r="AA29" i="22"/>
  <c r="Z29" i="22"/>
  <c r="Y29" i="22"/>
  <c r="X29" i="22"/>
  <c r="W29" i="22"/>
  <c r="V29" i="22"/>
  <c r="U29" i="22"/>
  <c r="T29" i="22"/>
  <c r="S29" i="22"/>
  <c r="R29" i="22"/>
  <c r="Q29" i="22"/>
  <c r="P29" i="22"/>
  <c r="O29" i="22"/>
  <c r="N29" i="22"/>
  <c r="M29" i="22"/>
  <c r="L29" i="22"/>
  <c r="K29" i="22"/>
  <c r="J29" i="22"/>
  <c r="I29" i="22"/>
  <c r="H29" i="22"/>
  <c r="G29" i="22"/>
  <c r="F29" i="22"/>
  <c r="E29" i="22"/>
  <c r="C26" i="22"/>
  <c r="C25" i="22"/>
  <c r="C24" i="22"/>
  <c r="AQ23" i="22"/>
  <c r="AP23" i="22"/>
  <c r="AO23" i="22"/>
  <c r="AN23" i="22"/>
  <c r="AM23" i="22"/>
  <c r="AL23" i="22"/>
  <c r="AK23" i="22"/>
  <c r="AJ23" i="22"/>
  <c r="AI23" i="22"/>
  <c r="AH23" i="22"/>
  <c r="AG23" i="22"/>
  <c r="AF23" i="22"/>
  <c r="AE23" i="22"/>
  <c r="AD23" i="22"/>
  <c r="AC23" i="22"/>
  <c r="AB23" i="22"/>
  <c r="AA23" i="22"/>
  <c r="Z23" i="22"/>
  <c r="Y23" i="22"/>
  <c r="X23" i="22"/>
  <c r="W23" i="22"/>
  <c r="V23" i="22"/>
  <c r="U23" i="22"/>
  <c r="T23" i="22"/>
  <c r="S23" i="22"/>
  <c r="R23" i="22"/>
  <c r="Q23" i="22"/>
  <c r="P23" i="22"/>
  <c r="O23" i="22"/>
  <c r="N23" i="22"/>
  <c r="M23" i="22"/>
  <c r="L23" i="22"/>
  <c r="K23" i="22"/>
  <c r="J23" i="22"/>
  <c r="I23" i="22"/>
  <c r="H23" i="22"/>
  <c r="G23" i="22"/>
  <c r="F23" i="22"/>
  <c r="E23" i="22"/>
  <c r="D23" i="22"/>
  <c r="C22" i="22"/>
  <c r="C21" i="22"/>
  <c r="E13" i="22"/>
  <c r="F13" i="22"/>
  <c r="G13" i="22"/>
  <c r="H13" i="22"/>
  <c r="I13" i="22"/>
  <c r="J13" i="22"/>
  <c r="K13" i="22"/>
  <c r="L13" i="22"/>
  <c r="M13" i="22"/>
  <c r="N13" i="22"/>
  <c r="O13" i="22"/>
  <c r="P13" i="22"/>
  <c r="Q13" i="22"/>
  <c r="R13" i="22"/>
  <c r="S13" i="22"/>
  <c r="T13" i="22"/>
  <c r="U13" i="22"/>
  <c r="V13" i="22"/>
  <c r="W13" i="22"/>
  <c r="X13" i="22"/>
  <c r="Y13" i="22"/>
  <c r="Z13" i="22"/>
  <c r="AA13" i="22"/>
  <c r="AB13" i="22"/>
  <c r="AC13" i="22"/>
  <c r="AD13" i="22"/>
  <c r="AE13" i="22"/>
  <c r="AF13" i="22"/>
  <c r="AG13" i="22"/>
  <c r="AH13" i="22"/>
  <c r="AI13" i="22"/>
  <c r="AJ13" i="22"/>
  <c r="AK13" i="22"/>
  <c r="AL13" i="22"/>
  <c r="AM13" i="22"/>
  <c r="AN13" i="22"/>
  <c r="AO13" i="22"/>
  <c r="AP13" i="22"/>
  <c r="AQ13" i="22"/>
  <c r="E14" i="22"/>
  <c r="F14" i="22"/>
  <c r="G14" i="22"/>
  <c r="H14" i="22"/>
  <c r="I14" i="22"/>
  <c r="J14" i="22"/>
  <c r="K14" i="22"/>
  <c r="L14" i="22"/>
  <c r="M14" i="22"/>
  <c r="N14" i="22"/>
  <c r="O14" i="22"/>
  <c r="P14" i="22"/>
  <c r="Q14" i="22"/>
  <c r="R14" i="22"/>
  <c r="S14" i="22"/>
  <c r="T14" i="22"/>
  <c r="U14" i="22"/>
  <c r="V14" i="22"/>
  <c r="W14" i="22"/>
  <c r="X14" i="22"/>
  <c r="Y14" i="22"/>
  <c r="Z14" i="22"/>
  <c r="AA14" i="22"/>
  <c r="AB14" i="22"/>
  <c r="AC14" i="22"/>
  <c r="AD14" i="22"/>
  <c r="AE14" i="22"/>
  <c r="AF14" i="22"/>
  <c r="AG14" i="22"/>
  <c r="AH14" i="22"/>
  <c r="AI14" i="22"/>
  <c r="AJ14" i="22"/>
  <c r="AK14" i="22"/>
  <c r="AL14" i="22"/>
  <c r="AM14" i="22"/>
  <c r="AN14" i="22"/>
  <c r="AO14" i="22"/>
  <c r="AP14" i="22"/>
  <c r="AQ14" i="22"/>
  <c r="D13" i="22"/>
  <c r="D14" i="22"/>
  <c r="C10" i="22"/>
  <c r="C9" i="22"/>
  <c r="C8" i="22"/>
  <c r="C23" i="22" l="1"/>
  <c r="O31" i="22"/>
  <c r="O13" i="19" s="1"/>
  <c r="AA31" i="22"/>
  <c r="AA13" i="19" s="1"/>
  <c r="AM31" i="22"/>
  <c r="AM13" i="19" s="1"/>
  <c r="P31" i="22"/>
  <c r="P13" i="19" s="1"/>
  <c r="AB31" i="22"/>
  <c r="AB13" i="19" s="1"/>
  <c r="AN31" i="22"/>
  <c r="AN13" i="19" s="1"/>
  <c r="AP35" i="40"/>
  <c r="AP24" i="19" s="1"/>
  <c r="Q31" i="22"/>
  <c r="Q13" i="19" s="1"/>
  <c r="Y31" i="22"/>
  <c r="Y13" i="19" s="1"/>
  <c r="AK31" i="22"/>
  <c r="AK13" i="19" s="1"/>
  <c r="N31" i="22"/>
  <c r="N13" i="19" s="1"/>
  <c r="Z31" i="22"/>
  <c r="Z13" i="19" s="1"/>
  <c r="AL31" i="22"/>
  <c r="AL13" i="19" s="1"/>
  <c r="J31" i="22"/>
  <c r="J13" i="19" s="1"/>
  <c r="V31" i="22"/>
  <c r="V13" i="19" s="1"/>
  <c r="AH31" i="22"/>
  <c r="AH13" i="19" s="1"/>
  <c r="E31" i="22"/>
  <c r="E13" i="19" s="1"/>
  <c r="AC31" i="22"/>
  <c r="AC13" i="19" s="1"/>
  <c r="AO31" i="22"/>
  <c r="AO13" i="19" s="1"/>
  <c r="F31" i="22"/>
  <c r="F13" i="19" s="1"/>
  <c r="R31" i="22"/>
  <c r="R13" i="19" s="1"/>
  <c r="AD31" i="22"/>
  <c r="AD13" i="19" s="1"/>
  <c r="AP31" i="22"/>
  <c r="AP13" i="19" s="1"/>
  <c r="G31" i="22"/>
  <c r="G13" i="19" s="1"/>
  <c r="S31" i="22"/>
  <c r="S13" i="19" s="1"/>
  <c r="AE31" i="22"/>
  <c r="AE13" i="19" s="1"/>
  <c r="AQ31" i="22"/>
  <c r="AQ13" i="19" s="1"/>
  <c r="H31" i="22"/>
  <c r="H13" i="19" s="1"/>
  <c r="T31" i="22"/>
  <c r="T13" i="19" s="1"/>
  <c r="AF31" i="22"/>
  <c r="AF13" i="19" s="1"/>
  <c r="K31" i="22"/>
  <c r="K13" i="19" s="1"/>
  <c r="W31" i="22"/>
  <c r="W13" i="19" s="1"/>
  <c r="AI31" i="22"/>
  <c r="AI13" i="19" s="1"/>
  <c r="C30" i="22"/>
  <c r="D31" i="22"/>
  <c r="D13" i="19" s="1"/>
  <c r="L31" i="22"/>
  <c r="L13" i="19" s="1"/>
  <c r="X31" i="22"/>
  <c r="X13" i="19" s="1"/>
  <c r="AJ31" i="22"/>
  <c r="AJ13" i="19" s="1"/>
  <c r="I31" i="22"/>
  <c r="I13" i="19" s="1"/>
  <c r="U31" i="22"/>
  <c r="U13" i="19" s="1"/>
  <c r="AG31" i="22"/>
  <c r="AG13" i="19" s="1"/>
  <c r="C29" i="22"/>
  <c r="M31" i="22"/>
  <c r="M13" i="19" s="1"/>
  <c r="C13" i="22"/>
  <c r="C27" i="19"/>
  <c r="C21" i="19"/>
  <c r="C17" i="19"/>
  <c r="C16" i="19"/>
  <c r="AQ41" i="10"/>
  <c r="AQ43" i="10" s="1"/>
  <c r="AP41" i="10"/>
  <c r="AP42" i="10" s="1"/>
  <c r="AO41" i="10"/>
  <c r="AN41" i="10"/>
  <c r="AN44" i="10" s="1"/>
  <c r="AM41" i="10"/>
  <c r="AM44" i="10" s="1"/>
  <c r="AL41" i="10"/>
  <c r="AL44" i="10" s="1"/>
  <c r="AK41" i="10"/>
  <c r="AK44" i="10" s="1"/>
  <c r="AJ41" i="10"/>
  <c r="AJ42" i="10" s="1"/>
  <c r="AI41" i="10"/>
  <c r="AH41" i="10"/>
  <c r="AH42" i="10" s="1"/>
  <c r="AG41" i="10"/>
  <c r="AG44" i="10" s="1"/>
  <c r="AF41" i="10"/>
  <c r="AF42" i="10" s="1"/>
  <c r="AE41" i="10"/>
  <c r="AE42" i="10" s="1"/>
  <c r="AD41" i="10"/>
  <c r="AD42" i="10" s="1"/>
  <c r="AC41" i="10"/>
  <c r="AB41" i="10"/>
  <c r="AB42" i="10" s="1"/>
  <c r="AA41" i="10"/>
  <c r="AA42" i="10" s="1"/>
  <c r="Z41" i="10"/>
  <c r="Z42" i="10" s="1"/>
  <c r="Y41" i="10"/>
  <c r="Y44" i="10" s="1"/>
  <c r="X41" i="10"/>
  <c r="X42" i="10" s="1"/>
  <c r="W41" i="10"/>
  <c r="V41" i="10"/>
  <c r="U41" i="10"/>
  <c r="T41" i="10"/>
  <c r="T43" i="10" s="1"/>
  <c r="S41" i="10"/>
  <c r="R41" i="10"/>
  <c r="R42" i="10" s="1"/>
  <c r="Q41" i="10"/>
  <c r="P41" i="10"/>
  <c r="P43" i="10" s="1"/>
  <c r="O41" i="10"/>
  <c r="O43" i="10" s="1"/>
  <c r="N41" i="10"/>
  <c r="N44" i="10" s="1"/>
  <c r="M41" i="10"/>
  <c r="M44" i="10" s="1"/>
  <c r="L41" i="10"/>
  <c r="K41" i="10"/>
  <c r="J41" i="10"/>
  <c r="J44" i="10" s="1"/>
  <c r="I41" i="10"/>
  <c r="I44" i="10" s="1"/>
  <c r="H41" i="10"/>
  <c r="H44" i="10" s="1"/>
  <c r="G41" i="10"/>
  <c r="G44" i="10" s="1"/>
  <c r="F41" i="10"/>
  <c r="F42" i="10" s="1"/>
  <c r="E41" i="10"/>
  <c r="D41" i="10"/>
  <c r="D42" i="10" s="1"/>
  <c r="D47" i="10" s="1"/>
  <c r="C40" i="10"/>
  <c r="C39" i="10"/>
  <c r="AQ24" i="10"/>
  <c r="AQ26" i="10" s="1"/>
  <c r="AP24" i="10"/>
  <c r="AP26" i="10" s="1"/>
  <c r="AO24" i="10"/>
  <c r="AO26" i="10" s="1"/>
  <c r="AN24" i="10"/>
  <c r="AN25" i="10" s="1"/>
  <c r="AM24" i="10"/>
  <c r="AM26" i="10" s="1"/>
  <c r="AL24" i="10"/>
  <c r="AL27" i="10" s="1"/>
  <c r="AK24" i="10"/>
  <c r="AK25" i="10" s="1"/>
  <c r="AJ24" i="10"/>
  <c r="AJ25" i="10" s="1"/>
  <c r="AI24" i="10"/>
  <c r="AI25" i="10" s="1"/>
  <c r="AH24" i="10"/>
  <c r="AH25" i="10" s="1"/>
  <c r="AG24" i="10"/>
  <c r="AG25" i="10" s="1"/>
  <c r="AF24" i="10"/>
  <c r="AF26" i="10" s="1"/>
  <c r="AE24" i="10"/>
  <c r="AE26" i="10" s="1"/>
  <c r="AD24" i="10"/>
  <c r="AD26" i="10" s="1"/>
  <c r="AC24" i="10"/>
  <c r="AC26" i="10" s="1"/>
  <c r="AB24" i="10"/>
  <c r="AB27" i="10" s="1"/>
  <c r="AA24" i="10"/>
  <c r="AA27" i="10" s="1"/>
  <c r="Z24" i="10"/>
  <c r="Z27" i="10" s="1"/>
  <c r="Y24" i="10"/>
  <c r="Y25" i="10" s="1"/>
  <c r="X24" i="10"/>
  <c r="X25" i="10" s="1"/>
  <c r="W24" i="10"/>
  <c r="W25" i="10" s="1"/>
  <c r="V24" i="10"/>
  <c r="V27" i="10" s="1"/>
  <c r="U24" i="10"/>
  <c r="U27" i="10" s="1"/>
  <c r="T24" i="10"/>
  <c r="T26" i="10" s="1"/>
  <c r="S24" i="10"/>
  <c r="S26" i="10" s="1"/>
  <c r="R24" i="10"/>
  <c r="R26" i="10" s="1"/>
  <c r="Q24" i="10"/>
  <c r="Q26" i="10" s="1"/>
  <c r="P24" i="10"/>
  <c r="P25" i="10" s="1"/>
  <c r="O24" i="10"/>
  <c r="O27" i="10" s="1"/>
  <c r="N24" i="10"/>
  <c r="N27" i="10" s="1"/>
  <c r="M24" i="10"/>
  <c r="M25" i="10" s="1"/>
  <c r="L24" i="10"/>
  <c r="L25" i="10" s="1"/>
  <c r="K24" i="10"/>
  <c r="K25" i="10" s="1"/>
  <c r="J24" i="10"/>
  <c r="J25" i="10" s="1"/>
  <c r="I24" i="10"/>
  <c r="I25" i="10" s="1"/>
  <c r="H24" i="10"/>
  <c r="H26" i="10" s="1"/>
  <c r="G24" i="10"/>
  <c r="G26" i="10" s="1"/>
  <c r="F24" i="10"/>
  <c r="F26" i="10" s="1"/>
  <c r="E24" i="10"/>
  <c r="E26" i="10" s="1"/>
  <c r="D24" i="10"/>
  <c r="D26" i="10" s="1"/>
  <c r="D31" i="10" s="1"/>
  <c r="C23" i="10"/>
  <c r="C22" i="10"/>
  <c r="AM42" i="10" l="1"/>
  <c r="AQ42" i="10"/>
  <c r="Y43" i="10"/>
  <c r="AN42" i="10"/>
  <c r="O25" i="10"/>
  <c r="AL42" i="10"/>
  <c r="O26" i="10"/>
  <c r="Z43" i="10"/>
  <c r="W26" i="10"/>
  <c r="H42" i="10"/>
  <c r="AA43" i="10"/>
  <c r="Z26" i="10"/>
  <c r="N42" i="10"/>
  <c r="AB43" i="10"/>
  <c r="AA26" i="10"/>
  <c r="O42" i="10"/>
  <c r="O44" i="10"/>
  <c r="AF27" i="10"/>
  <c r="P42" i="10"/>
  <c r="P44" i="10"/>
  <c r="AM27" i="10"/>
  <c r="T42" i="10"/>
  <c r="T44" i="10"/>
  <c r="AN27" i="10"/>
  <c r="S25" i="10"/>
  <c r="Z25" i="10"/>
  <c r="D25" i="10"/>
  <c r="D30" i="10" s="1"/>
  <c r="Z44" i="10"/>
  <c r="AA25" i="10"/>
  <c r="AB26" i="10"/>
  <c r="AF43" i="10"/>
  <c r="AA44" i="10"/>
  <c r="AM25" i="10"/>
  <c r="AI26" i="10"/>
  <c r="AL43" i="10"/>
  <c r="AB44" i="10"/>
  <c r="AQ25" i="10"/>
  <c r="AJ26" i="10"/>
  <c r="D43" i="10"/>
  <c r="D48" i="10" s="1"/>
  <c r="AM43" i="10"/>
  <c r="AF44" i="10"/>
  <c r="AK26" i="10"/>
  <c r="H43" i="10"/>
  <c r="AN43" i="10"/>
  <c r="K26" i="10"/>
  <c r="AL26" i="10"/>
  <c r="N43" i="10"/>
  <c r="D44" i="10"/>
  <c r="D49" i="10" s="1"/>
  <c r="L26" i="10"/>
  <c r="M26" i="10"/>
  <c r="H27" i="10"/>
  <c r="N26" i="10"/>
  <c r="AQ35" i="40"/>
  <c r="C13" i="19"/>
  <c r="C31" i="22"/>
  <c r="I42" i="10"/>
  <c r="I43" i="10"/>
  <c r="U42" i="10"/>
  <c r="U43" i="10"/>
  <c r="AG42" i="10"/>
  <c r="AG43" i="10"/>
  <c r="Y42" i="10"/>
  <c r="W42" i="10"/>
  <c r="W44" i="10"/>
  <c r="W43" i="10"/>
  <c r="AI42" i="10"/>
  <c r="AI44" i="10"/>
  <c r="AI43" i="10"/>
  <c r="S43" i="10"/>
  <c r="S44" i="10"/>
  <c r="G42" i="10"/>
  <c r="K42" i="10"/>
  <c r="K44" i="10"/>
  <c r="K43" i="10"/>
  <c r="L44" i="10"/>
  <c r="L43" i="10"/>
  <c r="X44" i="10"/>
  <c r="X43" i="10"/>
  <c r="AJ44" i="10"/>
  <c r="AJ43" i="10"/>
  <c r="L42" i="10"/>
  <c r="AK43" i="10"/>
  <c r="U44" i="10"/>
  <c r="V42" i="10"/>
  <c r="V44" i="10"/>
  <c r="V43" i="10"/>
  <c r="M42" i="10"/>
  <c r="G43" i="10"/>
  <c r="M43" i="10"/>
  <c r="AE43" i="10"/>
  <c r="AE44" i="10"/>
  <c r="J42" i="10"/>
  <c r="J43" i="10"/>
  <c r="E43" i="10"/>
  <c r="C41" i="10"/>
  <c r="E42" i="10"/>
  <c r="E44" i="10"/>
  <c r="Q43" i="10"/>
  <c r="Q42" i="10"/>
  <c r="Q44" i="10"/>
  <c r="AC43" i="10"/>
  <c r="AC42" i="10"/>
  <c r="AC44" i="10"/>
  <c r="AO43" i="10"/>
  <c r="AO42" i="10"/>
  <c r="AO44" i="10"/>
  <c r="AK42" i="10"/>
  <c r="F43" i="10"/>
  <c r="F44" i="10"/>
  <c r="R43" i="10"/>
  <c r="R44" i="10"/>
  <c r="AD43" i="10"/>
  <c r="AD44" i="10"/>
  <c r="AP43" i="10"/>
  <c r="AP44" i="10"/>
  <c r="S42" i="10"/>
  <c r="AH43" i="10"/>
  <c r="AQ44" i="10"/>
  <c r="AH44" i="10"/>
  <c r="C24" i="10"/>
  <c r="R25" i="10"/>
  <c r="AP25" i="10"/>
  <c r="G27" i="10"/>
  <c r="AE27" i="10"/>
  <c r="Q27" i="10"/>
  <c r="AO27" i="10"/>
  <c r="R27" i="10"/>
  <c r="AP27" i="10"/>
  <c r="AQ27" i="10"/>
  <c r="G25" i="10"/>
  <c r="AE25" i="10"/>
  <c r="T27" i="10"/>
  <c r="F25" i="10"/>
  <c r="AD25" i="10"/>
  <c r="S27" i="10"/>
  <c r="N25" i="10"/>
  <c r="AL25" i="10"/>
  <c r="P26" i="10"/>
  <c r="AN26" i="10"/>
  <c r="P27" i="10"/>
  <c r="AC25" i="10"/>
  <c r="X26" i="10"/>
  <c r="E27" i="10"/>
  <c r="AC27" i="10"/>
  <c r="AB25" i="10"/>
  <c r="E25" i="10"/>
  <c r="D27" i="10"/>
  <c r="D32" i="10" s="1"/>
  <c r="D33" i="10" s="1"/>
  <c r="D9" i="19" s="1"/>
  <c r="Q25" i="10"/>
  <c r="AO25" i="10"/>
  <c r="Y26" i="10"/>
  <c r="F27" i="10"/>
  <c r="AD27" i="10"/>
  <c r="I26" i="10"/>
  <c r="U26" i="10"/>
  <c r="AG26" i="10"/>
  <c r="J26" i="10"/>
  <c r="V26" i="10"/>
  <c r="AH26" i="10"/>
  <c r="I27" i="10"/>
  <c r="AG27" i="10"/>
  <c r="T25" i="10"/>
  <c r="J27" i="10"/>
  <c r="AH27" i="10"/>
  <c r="K27" i="10"/>
  <c r="W27" i="10"/>
  <c r="AI27" i="10"/>
  <c r="V25" i="10"/>
  <c r="L27" i="10"/>
  <c r="X27" i="10"/>
  <c r="AJ27" i="10"/>
  <c r="AF25" i="10"/>
  <c r="U25" i="10"/>
  <c r="M27" i="10"/>
  <c r="Y27" i="10"/>
  <c r="AK27" i="10"/>
  <c r="H25" i="10"/>
  <c r="D50" i="10" l="1"/>
  <c r="D10" i="19" s="1"/>
  <c r="AQ24" i="19"/>
  <c r="C42" i="10"/>
  <c r="C44" i="10"/>
  <c r="C43" i="10"/>
  <c r="C27" i="10"/>
  <c r="C26" i="10"/>
  <c r="C25" i="10"/>
  <c r="C15" i="1" l="1"/>
  <c r="C16" i="1" s="1"/>
  <c r="C22" i="24" l="1"/>
  <c r="C21" i="24"/>
  <c r="C20" i="24"/>
  <c r="C19" i="24"/>
  <c r="C18" i="24"/>
  <c r="C17" i="24"/>
  <c r="C10" i="24"/>
  <c r="C9" i="24"/>
  <c r="C8" i="24"/>
  <c r="C7" i="24"/>
  <c r="C6" i="24"/>
  <c r="C5" i="24"/>
  <c r="AH11" i="24"/>
  <c r="AI11" i="24"/>
  <c r="AJ11" i="24"/>
  <c r="AK11" i="24"/>
  <c r="AL11" i="24"/>
  <c r="AM11" i="24"/>
  <c r="AN11" i="24"/>
  <c r="AO11" i="24"/>
  <c r="AP11" i="24"/>
  <c r="AQ11" i="24"/>
  <c r="AH23" i="24"/>
  <c r="AI23" i="24"/>
  <c r="AJ23" i="24"/>
  <c r="AK23" i="24"/>
  <c r="AL23" i="24"/>
  <c r="AM23" i="24"/>
  <c r="AN23" i="24"/>
  <c r="AO23" i="24"/>
  <c r="AP23" i="24"/>
  <c r="AQ23" i="24"/>
  <c r="AH29" i="24"/>
  <c r="AI29" i="24"/>
  <c r="AJ29" i="24"/>
  <c r="AK29" i="24"/>
  <c r="AL29" i="24"/>
  <c r="AM29" i="24"/>
  <c r="AN29" i="24"/>
  <c r="AO29" i="24"/>
  <c r="AP29" i="24"/>
  <c r="AQ29" i="24"/>
  <c r="AH30" i="24"/>
  <c r="AI30" i="24"/>
  <c r="AJ30" i="24"/>
  <c r="AK30" i="24"/>
  <c r="AL30" i="24"/>
  <c r="AM30" i="24"/>
  <c r="AN30" i="24"/>
  <c r="AO30" i="24"/>
  <c r="AP30" i="24"/>
  <c r="AQ30" i="24"/>
  <c r="AH31" i="24"/>
  <c r="AI31" i="24"/>
  <c r="AJ31" i="24"/>
  <c r="AK31" i="24"/>
  <c r="AL31" i="24"/>
  <c r="AM31" i="24"/>
  <c r="AN31" i="24"/>
  <c r="AO31" i="24"/>
  <c r="AP31" i="24"/>
  <c r="AQ31" i="24"/>
  <c r="AH32" i="24"/>
  <c r="AI32" i="24"/>
  <c r="AJ32" i="24"/>
  <c r="AK32" i="24"/>
  <c r="AL32" i="24"/>
  <c r="AM32" i="24"/>
  <c r="AN32" i="24"/>
  <c r="AO32" i="24"/>
  <c r="AP32" i="24"/>
  <c r="AQ32" i="24"/>
  <c r="AH33" i="24"/>
  <c r="AI33" i="24"/>
  <c r="AJ33" i="24"/>
  <c r="AK33" i="24"/>
  <c r="AL33" i="24"/>
  <c r="AM33" i="24"/>
  <c r="AN33" i="24"/>
  <c r="AO33" i="24"/>
  <c r="AP33" i="24"/>
  <c r="AQ33" i="24"/>
  <c r="AH34" i="24"/>
  <c r="AI34" i="24"/>
  <c r="AJ34" i="24"/>
  <c r="AK34" i="24"/>
  <c r="AL34" i="24"/>
  <c r="AM34" i="24"/>
  <c r="AN34" i="24"/>
  <c r="AO34" i="24"/>
  <c r="AP34" i="24"/>
  <c r="AQ34" i="24"/>
  <c r="AH33" i="23"/>
  <c r="AI33" i="23"/>
  <c r="AJ33" i="23"/>
  <c r="AK33" i="23"/>
  <c r="AL33" i="23"/>
  <c r="AM33" i="23"/>
  <c r="AN33" i="23"/>
  <c r="AO33" i="23"/>
  <c r="AP33" i="23"/>
  <c r="AQ33" i="23"/>
  <c r="AH34" i="23"/>
  <c r="AI34" i="23"/>
  <c r="AJ34" i="23"/>
  <c r="AK34" i="23"/>
  <c r="AL34" i="23"/>
  <c r="AM34" i="23"/>
  <c r="AN34" i="23"/>
  <c r="AO34" i="23"/>
  <c r="AP34" i="23"/>
  <c r="AQ34" i="23"/>
  <c r="AH35" i="23"/>
  <c r="AI35" i="23"/>
  <c r="AJ35" i="23"/>
  <c r="AK35" i="23"/>
  <c r="AL35" i="23"/>
  <c r="AM35" i="23"/>
  <c r="AN35" i="23"/>
  <c r="AO35" i="23"/>
  <c r="AP35" i="23"/>
  <c r="AQ35" i="23"/>
  <c r="AH36" i="23"/>
  <c r="AI36" i="23"/>
  <c r="AJ36" i="23"/>
  <c r="AK36" i="23"/>
  <c r="AL36" i="23"/>
  <c r="AM36" i="23"/>
  <c r="AN36" i="23"/>
  <c r="AO36" i="23"/>
  <c r="AP36" i="23"/>
  <c r="AQ36" i="23"/>
  <c r="AH37" i="23"/>
  <c r="AI37" i="23"/>
  <c r="AJ37" i="23"/>
  <c r="AK37" i="23"/>
  <c r="AL37" i="23"/>
  <c r="AM37" i="23"/>
  <c r="AN37" i="23"/>
  <c r="AO37" i="23"/>
  <c r="AP37" i="23"/>
  <c r="AQ37" i="23"/>
  <c r="AH38" i="23"/>
  <c r="AI38" i="23"/>
  <c r="AJ38" i="23"/>
  <c r="AK38" i="23"/>
  <c r="AL38" i="23"/>
  <c r="AM38" i="23"/>
  <c r="AN38" i="23"/>
  <c r="AO38" i="23"/>
  <c r="AP38" i="23"/>
  <c r="AQ38" i="23"/>
  <c r="AH39" i="23"/>
  <c r="AI39" i="23"/>
  <c r="AJ39" i="23"/>
  <c r="AK39" i="23"/>
  <c r="AL39" i="23"/>
  <c r="AM39" i="23"/>
  <c r="AN39" i="23"/>
  <c r="AO39" i="23"/>
  <c r="AP39" i="23"/>
  <c r="AQ39" i="23"/>
  <c r="AH40" i="23"/>
  <c r="AI40" i="23"/>
  <c r="AJ40" i="23"/>
  <c r="AK40" i="23"/>
  <c r="AL40" i="23"/>
  <c r="AM40" i="23"/>
  <c r="AN40" i="23"/>
  <c r="AO40" i="23"/>
  <c r="AP40" i="23"/>
  <c r="AQ40" i="23"/>
  <c r="AH47" i="23"/>
  <c r="AI47" i="23"/>
  <c r="AJ47" i="23"/>
  <c r="AK47" i="23"/>
  <c r="AL47" i="23"/>
  <c r="AM47" i="23"/>
  <c r="AN47" i="23"/>
  <c r="AO47" i="23"/>
  <c r="AO61" i="23" s="1"/>
  <c r="AP47" i="23"/>
  <c r="AQ47" i="23"/>
  <c r="AH48" i="23"/>
  <c r="AI48" i="23"/>
  <c r="AJ48" i="23"/>
  <c r="AK48" i="23"/>
  <c r="AL48" i="23"/>
  <c r="AM48" i="23"/>
  <c r="AN48" i="23"/>
  <c r="AO48" i="23"/>
  <c r="AP48" i="23"/>
  <c r="AQ48" i="23"/>
  <c r="AQ62" i="23" s="1"/>
  <c r="AH49" i="23"/>
  <c r="AI49" i="23"/>
  <c r="AJ49" i="23"/>
  <c r="AK49" i="23"/>
  <c r="AL49" i="23"/>
  <c r="AM49" i="23"/>
  <c r="AN49" i="23"/>
  <c r="AO49" i="23"/>
  <c r="AP49" i="23"/>
  <c r="AQ49" i="23"/>
  <c r="AH50" i="23"/>
  <c r="AI50" i="23"/>
  <c r="AI64" i="23" s="1"/>
  <c r="AJ50" i="23"/>
  <c r="AK50" i="23"/>
  <c r="AL50" i="23"/>
  <c r="AM50" i="23"/>
  <c r="AN50" i="23"/>
  <c r="AO50" i="23"/>
  <c r="AP50" i="23"/>
  <c r="AQ50" i="23"/>
  <c r="AH51" i="23"/>
  <c r="AI51" i="23"/>
  <c r="AJ51" i="23"/>
  <c r="AK51" i="23"/>
  <c r="AK65" i="23" s="1"/>
  <c r="AL51" i="23"/>
  <c r="AM51" i="23"/>
  <c r="AN51" i="23"/>
  <c r="AO51" i="23"/>
  <c r="AP51" i="23"/>
  <c r="AQ51" i="23"/>
  <c r="AH52" i="23"/>
  <c r="AI52" i="23"/>
  <c r="AJ52" i="23"/>
  <c r="AK52" i="23"/>
  <c r="AL52" i="23"/>
  <c r="AM52" i="23"/>
  <c r="AM66" i="23" s="1"/>
  <c r="AN52" i="23"/>
  <c r="AO52" i="23"/>
  <c r="AP52" i="23"/>
  <c r="AQ52" i="23"/>
  <c r="AH53" i="23"/>
  <c r="AI53" i="23"/>
  <c r="AJ53" i="23"/>
  <c r="AK53" i="23"/>
  <c r="AL53" i="23"/>
  <c r="AM53" i="23"/>
  <c r="AN53" i="23"/>
  <c r="AO53" i="23"/>
  <c r="AO67" i="23" s="1"/>
  <c r="AP53" i="23"/>
  <c r="AQ53" i="23"/>
  <c r="AH54" i="23"/>
  <c r="AI54" i="23"/>
  <c r="AJ54" i="23"/>
  <c r="AK54" i="23"/>
  <c r="AL54" i="23"/>
  <c r="AM54" i="23"/>
  <c r="AN54" i="23"/>
  <c r="AO54" i="23"/>
  <c r="AP54" i="23"/>
  <c r="AQ54" i="23"/>
  <c r="AQ68" i="23" s="1"/>
  <c r="C60" i="18"/>
  <c r="C59" i="18"/>
  <c r="C58" i="18"/>
  <c r="C57" i="18"/>
  <c r="C56" i="18"/>
  <c r="C55" i="18"/>
  <c r="C54" i="18"/>
  <c r="C47" i="18"/>
  <c r="C46" i="18"/>
  <c r="C45" i="18"/>
  <c r="C44" i="18"/>
  <c r="C43" i="18"/>
  <c r="C42" i="18"/>
  <c r="C41" i="18"/>
  <c r="AH5" i="18"/>
  <c r="AI5" i="18"/>
  <c r="AJ5" i="18"/>
  <c r="AK5" i="18"/>
  <c r="AL5" i="18"/>
  <c r="AM5" i="18"/>
  <c r="AN5" i="18"/>
  <c r="AO5" i="18"/>
  <c r="AP5" i="18"/>
  <c r="AQ5" i="18"/>
  <c r="AH6" i="18"/>
  <c r="AI6" i="18"/>
  <c r="AJ6" i="18"/>
  <c r="AK6" i="18"/>
  <c r="AL6" i="18"/>
  <c r="AM6" i="18"/>
  <c r="AN6" i="18"/>
  <c r="AO6" i="18"/>
  <c r="AP6" i="18"/>
  <c r="AQ6" i="18"/>
  <c r="AH7" i="18"/>
  <c r="AI7" i="18"/>
  <c r="AJ7" i="18"/>
  <c r="AK7" i="18"/>
  <c r="AL7" i="18"/>
  <c r="AM7" i="18"/>
  <c r="AN7" i="18"/>
  <c r="AO7" i="18"/>
  <c r="AP7" i="18"/>
  <c r="AQ7" i="18"/>
  <c r="AH8" i="18"/>
  <c r="AI8" i="18"/>
  <c r="AJ8" i="18"/>
  <c r="AK8" i="18"/>
  <c r="AL8" i="18"/>
  <c r="AM8" i="18"/>
  <c r="AN8" i="18"/>
  <c r="AO8" i="18"/>
  <c r="AP8" i="18"/>
  <c r="AQ8" i="18"/>
  <c r="AH9" i="18"/>
  <c r="AI9" i="18"/>
  <c r="AJ9" i="18"/>
  <c r="AK9" i="18"/>
  <c r="AL9" i="18"/>
  <c r="AM9" i="18"/>
  <c r="AN9" i="18"/>
  <c r="AO9" i="18"/>
  <c r="AP9" i="18"/>
  <c r="AQ9" i="18"/>
  <c r="AH10" i="18"/>
  <c r="AI10" i="18"/>
  <c r="AJ10" i="18"/>
  <c r="AK10" i="18"/>
  <c r="AL10" i="18"/>
  <c r="AM10" i="18"/>
  <c r="AN10" i="18"/>
  <c r="AO10" i="18"/>
  <c r="AP10" i="18"/>
  <c r="AQ10" i="18"/>
  <c r="AH17" i="18"/>
  <c r="AI17" i="18"/>
  <c r="AJ17" i="18"/>
  <c r="AK17" i="18"/>
  <c r="AK29" i="18" s="1"/>
  <c r="AL17" i="18"/>
  <c r="AM17" i="18"/>
  <c r="AN17" i="18"/>
  <c r="AO17" i="18"/>
  <c r="AP17" i="18"/>
  <c r="AQ17" i="18"/>
  <c r="AH18" i="18"/>
  <c r="AI18" i="18"/>
  <c r="AJ18" i="18"/>
  <c r="AJ30" i="18" s="1"/>
  <c r="AK18" i="18"/>
  <c r="AL18" i="18"/>
  <c r="AM18" i="18"/>
  <c r="AM30" i="18" s="1"/>
  <c r="AN18" i="18"/>
  <c r="AO18" i="18"/>
  <c r="AP18" i="18"/>
  <c r="AQ18" i="18"/>
  <c r="AH19" i="18"/>
  <c r="AI19" i="18"/>
  <c r="AJ19" i="18"/>
  <c r="AK19" i="18"/>
  <c r="AL19" i="18"/>
  <c r="AL31" i="18" s="1"/>
  <c r="AM19" i="18"/>
  <c r="AN19" i="18"/>
  <c r="AN31" i="18" s="1"/>
  <c r="AO19" i="18"/>
  <c r="AO31" i="18" s="1"/>
  <c r="AP19" i="18"/>
  <c r="AQ19" i="18"/>
  <c r="AH20" i="18"/>
  <c r="AH32" i="18" s="1"/>
  <c r="AI20" i="18"/>
  <c r="AJ20" i="18"/>
  <c r="AK20" i="18"/>
  <c r="AL20" i="18"/>
  <c r="AM20" i="18"/>
  <c r="AN20" i="18"/>
  <c r="AN32" i="18" s="1"/>
  <c r="AO20" i="18"/>
  <c r="AP20" i="18"/>
  <c r="AP32" i="18" s="1"/>
  <c r="AQ20" i="18"/>
  <c r="AH21" i="18"/>
  <c r="AI21" i="18"/>
  <c r="AJ21" i="18"/>
  <c r="AK21" i="18"/>
  <c r="AL21" i="18"/>
  <c r="AM21" i="18"/>
  <c r="AN21" i="18"/>
  <c r="AO21" i="18"/>
  <c r="AP21" i="18"/>
  <c r="AQ21" i="18"/>
  <c r="AH22" i="18"/>
  <c r="AH34" i="18" s="1"/>
  <c r="AI22" i="18"/>
  <c r="AI34" i="18" s="1"/>
  <c r="AJ22" i="18"/>
  <c r="AK22" i="18"/>
  <c r="AL22" i="18"/>
  <c r="AM22" i="18"/>
  <c r="AN22" i="18"/>
  <c r="AO22" i="18"/>
  <c r="AP22" i="18"/>
  <c r="AQ22" i="18"/>
  <c r="AH29" i="18"/>
  <c r="AH48" i="18"/>
  <c r="AI48" i="18"/>
  <c r="AJ48" i="18"/>
  <c r="AK48" i="18"/>
  <c r="AL48" i="18"/>
  <c r="AM48" i="18"/>
  <c r="AN48" i="18"/>
  <c r="AO48" i="18"/>
  <c r="AP48" i="18"/>
  <c r="AQ48" i="18"/>
  <c r="AH61" i="18"/>
  <c r="AI61" i="18"/>
  <c r="AJ61" i="18"/>
  <c r="AK61" i="18"/>
  <c r="AL61" i="18"/>
  <c r="AM61" i="18"/>
  <c r="AN61" i="18"/>
  <c r="AO61" i="18"/>
  <c r="AP61" i="18"/>
  <c r="AQ61" i="18"/>
  <c r="AH67" i="18"/>
  <c r="AI67" i="18"/>
  <c r="AJ67" i="18"/>
  <c r="AK67" i="18"/>
  <c r="AL67" i="18"/>
  <c r="AM67" i="18"/>
  <c r="AN67" i="18"/>
  <c r="AO67" i="18"/>
  <c r="AP67" i="18"/>
  <c r="AQ67" i="18"/>
  <c r="AH68" i="18"/>
  <c r="AI68" i="18"/>
  <c r="AJ68" i="18"/>
  <c r="AK68" i="18"/>
  <c r="AL68" i="18"/>
  <c r="AM68" i="18"/>
  <c r="AN68" i="18"/>
  <c r="AO68" i="18"/>
  <c r="AP68" i="18"/>
  <c r="AQ68" i="18"/>
  <c r="AH69" i="18"/>
  <c r="AI69" i="18"/>
  <c r="AJ69" i="18"/>
  <c r="AK69" i="18"/>
  <c r="AL69" i="18"/>
  <c r="AM69" i="18"/>
  <c r="AN69" i="18"/>
  <c r="AO69" i="18"/>
  <c r="AP69" i="18"/>
  <c r="AQ69" i="18"/>
  <c r="AH70" i="18"/>
  <c r="AI70" i="18"/>
  <c r="AJ70" i="18"/>
  <c r="AK70" i="18"/>
  <c r="AL70" i="18"/>
  <c r="AM70" i="18"/>
  <c r="AN70" i="18"/>
  <c r="AO70" i="18"/>
  <c r="AP70" i="18"/>
  <c r="AQ70" i="18"/>
  <c r="AH71" i="18"/>
  <c r="AI71" i="18"/>
  <c r="AJ71" i="18"/>
  <c r="AK71" i="18"/>
  <c r="AL71" i="18"/>
  <c r="AM71" i="18"/>
  <c r="AN71" i="18"/>
  <c r="AO71" i="18"/>
  <c r="AP71" i="18"/>
  <c r="AQ71" i="18"/>
  <c r="AH72" i="18"/>
  <c r="AI72" i="18"/>
  <c r="AJ72" i="18"/>
  <c r="AK72" i="18"/>
  <c r="AL72" i="18"/>
  <c r="AM72" i="18"/>
  <c r="AN72" i="18"/>
  <c r="AO72" i="18"/>
  <c r="AP72" i="18"/>
  <c r="AQ72" i="18"/>
  <c r="AH73" i="18"/>
  <c r="AI73" i="18"/>
  <c r="AJ73" i="18"/>
  <c r="AK73" i="18"/>
  <c r="AL73" i="18"/>
  <c r="AM73" i="18"/>
  <c r="AN73" i="18"/>
  <c r="AO73" i="18"/>
  <c r="AP73" i="18"/>
  <c r="AQ73" i="18"/>
  <c r="C112" i="21"/>
  <c r="C111" i="21"/>
  <c r="C110" i="21"/>
  <c r="C109" i="21"/>
  <c r="C108" i="21"/>
  <c r="C107" i="21"/>
  <c r="C106" i="21"/>
  <c r="C105" i="21"/>
  <c r="C104" i="21"/>
  <c r="C103" i="21"/>
  <c r="C102" i="21"/>
  <c r="C101" i="21"/>
  <c r="C100" i="21"/>
  <c r="C99" i="21"/>
  <c r="C93" i="21"/>
  <c r="C92" i="21"/>
  <c r="C91" i="21"/>
  <c r="C90" i="21"/>
  <c r="C89" i="21"/>
  <c r="C88" i="21"/>
  <c r="C87" i="21"/>
  <c r="C86" i="21"/>
  <c r="C85" i="21"/>
  <c r="C84" i="21"/>
  <c r="C83" i="21"/>
  <c r="C82" i="21"/>
  <c r="C81" i="21"/>
  <c r="C80" i="21"/>
  <c r="AH118" i="21"/>
  <c r="AH135" i="21" s="1"/>
  <c r="AI118" i="21"/>
  <c r="AI135" i="21" s="1"/>
  <c r="AJ118" i="21"/>
  <c r="AJ135" i="21" s="1"/>
  <c r="AK118" i="21"/>
  <c r="AK135" i="21" s="1"/>
  <c r="AL118" i="21"/>
  <c r="AL135" i="21" s="1"/>
  <c r="AM118" i="21"/>
  <c r="AM135" i="21" s="1"/>
  <c r="AN118" i="21"/>
  <c r="AN135" i="21" s="1"/>
  <c r="AO118" i="21"/>
  <c r="AO135" i="21" s="1"/>
  <c r="AP118" i="21"/>
  <c r="AP135" i="21" s="1"/>
  <c r="AQ118" i="21"/>
  <c r="AQ135" i="21" s="1"/>
  <c r="AH119" i="21"/>
  <c r="AH136" i="21" s="1"/>
  <c r="AI119" i="21"/>
  <c r="AI136" i="21" s="1"/>
  <c r="AJ119" i="21"/>
  <c r="AJ136" i="21" s="1"/>
  <c r="AK119" i="21"/>
  <c r="AK136" i="21" s="1"/>
  <c r="AL119" i="21"/>
  <c r="AL136" i="21" s="1"/>
  <c r="AM119" i="21"/>
  <c r="AM136" i="21" s="1"/>
  <c r="AN119" i="21"/>
  <c r="AN136" i="21" s="1"/>
  <c r="AO119" i="21"/>
  <c r="AO136" i="21" s="1"/>
  <c r="AP119" i="21"/>
  <c r="AP136" i="21" s="1"/>
  <c r="AQ119" i="21"/>
  <c r="AQ136" i="21" s="1"/>
  <c r="AH120" i="21"/>
  <c r="AH137" i="21" s="1"/>
  <c r="AI120" i="21"/>
  <c r="AI137" i="21" s="1"/>
  <c r="AJ120" i="21"/>
  <c r="AJ137" i="21" s="1"/>
  <c r="AK120" i="21"/>
  <c r="AK137" i="21" s="1"/>
  <c r="AL120" i="21"/>
  <c r="AL137" i="21" s="1"/>
  <c r="AM120" i="21"/>
  <c r="AM137" i="21" s="1"/>
  <c r="AN120" i="21"/>
  <c r="AN137" i="21" s="1"/>
  <c r="AO120" i="21"/>
  <c r="AO137" i="21" s="1"/>
  <c r="AP120" i="21"/>
  <c r="AP137" i="21" s="1"/>
  <c r="AQ120" i="21"/>
  <c r="AQ137" i="21" s="1"/>
  <c r="AH121" i="21"/>
  <c r="AH138" i="21" s="1"/>
  <c r="AI121" i="21"/>
  <c r="AI138" i="21" s="1"/>
  <c r="AJ121" i="21"/>
  <c r="AJ138" i="21" s="1"/>
  <c r="AK121" i="21"/>
  <c r="AK138" i="21" s="1"/>
  <c r="AL121" i="21"/>
  <c r="AL138" i="21" s="1"/>
  <c r="AM121" i="21"/>
  <c r="AM138" i="21" s="1"/>
  <c r="AN121" i="21"/>
  <c r="AN138" i="21" s="1"/>
  <c r="AO121" i="21"/>
  <c r="AO138" i="21" s="1"/>
  <c r="AP121" i="21"/>
  <c r="AP138" i="21" s="1"/>
  <c r="AQ121" i="21"/>
  <c r="AQ138" i="21" s="1"/>
  <c r="AH122" i="21"/>
  <c r="AH139" i="21" s="1"/>
  <c r="AI122" i="21"/>
  <c r="AI139" i="21" s="1"/>
  <c r="AJ122" i="21"/>
  <c r="AJ139" i="21" s="1"/>
  <c r="AK122" i="21"/>
  <c r="AK139" i="21" s="1"/>
  <c r="AL122" i="21"/>
  <c r="AL139" i="21" s="1"/>
  <c r="AM122" i="21"/>
  <c r="AM139" i="21" s="1"/>
  <c r="AN122" i="21"/>
  <c r="AN139" i="21" s="1"/>
  <c r="AO122" i="21"/>
  <c r="AO139" i="21" s="1"/>
  <c r="AP122" i="21"/>
  <c r="AP139" i="21" s="1"/>
  <c r="AQ122" i="21"/>
  <c r="AQ139" i="21" s="1"/>
  <c r="AH123" i="21"/>
  <c r="AH140" i="21" s="1"/>
  <c r="AI123" i="21"/>
  <c r="AI140" i="21" s="1"/>
  <c r="AJ123" i="21"/>
  <c r="AJ140" i="21" s="1"/>
  <c r="AK123" i="21"/>
  <c r="AK140" i="21" s="1"/>
  <c r="AL123" i="21"/>
  <c r="AL140" i="21" s="1"/>
  <c r="AM123" i="21"/>
  <c r="AM140" i="21" s="1"/>
  <c r="AN123" i="21"/>
  <c r="AN140" i="21" s="1"/>
  <c r="AO123" i="21"/>
  <c r="AO140" i="21" s="1"/>
  <c r="AP123" i="21"/>
  <c r="AP140" i="21" s="1"/>
  <c r="AQ123" i="21"/>
  <c r="AQ140" i="21" s="1"/>
  <c r="AH124" i="21"/>
  <c r="AH141" i="21" s="1"/>
  <c r="AI124" i="21"/>
  <c r="AI141" i="21" s="1"/>
  <c r="AJ124" i="21"/>
  <c r="AJ141" i="21" s="1"/>
  <c r="AK124" i="21"/>
  <c r="AK141" i="21" s="1"/>
  <c r="AL124" i="21"/>
  <c r="AL141" i="21" s="1"/>
  <c r="AM124" i="21"/>
  <c r="AM141" i="21" s="1"/>
  <c r="AN124" i="21"/>
  <c r="AN141" i="21" s="1"/>
  <c r="AO124" i="21"/>
  <c r="AO141" i="21" s="1"/>
  <c r="AP124" i="21"/>
  <c r="AP141" i="21" s="1"/>
  <c r="AQ124" i="21"/>
  <c r="AQ141" i="21" s="1"/>
  <c r="AH125" i="21"/>
  <c r="AH142" i="21" s="1"/>
  <c r="AI125" i="21"/>
  <c r="AI142" i="21" s="1"/>
  <c r="AJ125" i="21"/>
  <c r="AJ142" i="21" s="1"/>
  <c r="AK125" i="21"/>
  <c r="AK142" i="21" s="1"/>
  <c r="AL125" i="21"/>
  <c r="AL142" i="21" s="1"/>
  <c r="AM125" i="21"/>
  <c r="AM142" i="21" s="1"/>
  <c r="AN125" i="21"/>
  <c r="AN142" i="21" s="1"/>
  <c r="AO125" i="21"/>
  <c r="AO142" i="21" s="1"/>
  <c r="AP125" i="21"/>
  <c r="AP142" i="21" s="1"/>
  <c r="AQ125" i="21"/>
  <c r="AQ142" i="21" s="1"/>
  <c r="AH126" i="21"/>
  <c r="AH143" i="21" s="1"/>
  <c r="AI126" i="21"/>
  <c r="AI143" i="21" s="1"/>
  <c r="AJ126" i="21"/>
  <c r="AJ143" i="21" s="1"/>
  <c r="AK126" i="21"/>
  <c r="AK143" i="21" s="1"/>
  <c r="AL126" i="21"/>
  <c r="AL143" i="21" s="1"/>
  <c r="AM126" i="21"/>
  <c r="AM143" i="21" s="1"/>
  <c r="AN126" i="21"/>
  <c r="AN143" i="21" s="1"/>
  <c r="AO126" i="21"/>
  <c r="AO143" i="21" s="1"/>
  <c r="AP126" i="21"/>
  <c r="AP143" i="21" s="1"/>
  <c r="AQ126" i="21"/>
  <c r="AH127" i="21"/>
  <c r="AH144" i="21" s="1"/>
  <c r="AI127" i="21"/>
  <c r="AI144" i="21" s="1"/>
  <c r="AJ127" i="21"/>
  <c r="AJ144" i="21" s="1"/>
  <c r="AK127" i="21"/>
  <c r="AK144" i="21" s="1"/>
  <c r="AL127" i="21"/>
  <c r="AL144" i="21" s="1"/>
  <c r="AM127" i="21"/>
  <c r="AM144" i="21" s="1"/>
  <c r="AN127" i="21"/>
  <c r="AN144" i="21" s="1"/>
  <c r="AO127" i="21"/>
  <c r="AO144" i="21" s="1"/>
  <c r="AP127" i="21"/>
  <c r="AP144" i="21" s="1"/>
  <c r="AQ127" i="21"/>
  <c r="AQ144" i="21" s="1"/>
  <c r="AH128" i="21"/>
  <c r="AH145" i="21" s="1"/>
  <c r="AI128" i="21"/>
  <c r="AI145" i="21" s="1"/>
  <c r="AJ128" i="21"/>
  <c r="AJ145" i="21" s="1"/>
  <c r="AK128" i="21"/>
  <c r="AK145" i="21" s="1"/>
  <c r="AL128" i="21"/>
  <c r="AL145" i="21" s="1"/>
  <c r="AM128" i="21"/>
  <c r="AM145" i="21" s="1"/>
  <c r="AN128" i="21"/>
  <c r="AN145" i="21" s="1"/>
  <c r="AO128" i="21"/>
  <c r="AO145" i="21" s="1"/>
  <c r="AP128" i="21"/>
  <c r="AP145" i="21" s="1"/>
  <c r="AQ128" i="21"/>
  <c r="AQ145" i="21" s="1"/>
  <c r="AH129" i="21"/>
  <c r="AH146" i="21" s="1"/>
  <c r="AI129" i="21"/>
  <c r="AI146" i="21" s="1"/>
  <c r="AJ129" i="21"/>
  <c r="AJ146" i="21" s="1"/>
  <c r="AK129" i="21"/>
  <c r="AK146" i="21" s="1"/>
  <c r="AL129" i="21"/>
  <c r="AL146" i="21" s="1"/>
  <c r="AM129" i="21"/>
  <c r="AM146" i="21" s="1"/>
  <c r="AN129" i="21"/>
  <c r="AN146" i="21" s="1"/>
  <c r="AO129" i="21"/>
  <c r="AO146" i="21" s="1"/>
  <c r="AP129" i="21"/>
  <c r="AP146" i="21" s="1"/>
  <c r="AQ129" i="21"/>
  <c r="AQ146" i="21" s="1"/>
  <c r="AH130" i="21"/>
  <c r="AH147" i="21" s="1"/>
  <c r="AI130" i="21"/>
  <c r="AI147" i="21" s="1"/>
  <c r="AJ130" i="21"/>
  <c r="AJ147" i="21" s="1"/>
  <c r="AK130" i="21"/>
  <c r="AK147" i="21" s="1"/>
  <c r="AL130" i="21"/>
  <c r="AL147" i="21" s="1"/>
  <c r="AM130" i="21"/>
  <c r="AM147" i="21" s="1"/>
  <c r="AN130" i="21"/>
  <c r="AN147" i="21" s="1"/>
  <c r="AO130" i="21"/>
  <c r="AO147" i="21" s="1"/>
  <c r="AP130" i="21"/>
  <c r="AP147" i="21" s="1"/>
  <c r="AQ130" i="21"/>
  <c r="AQ147" i="21" s="1"/>
  <c r="AH131" i="21"/>
  <c r="AH148" i="21" s="1"/>
  <c r="AI131" i="21"/>
  <c r="AI148" i="21" s="1"/>
  <c r="AJ131" i="21"/>
  <c r="AJ148" i="21" s="1"/>
  <c r="AK131" i="21"/>
  <c r="AK148" i="21" s="1"/>
  <c r="AL131" i="21"/>
  <c r="AL148" i="21" s="1"/>
  <c r="AM131" i="21"/>
  <c r="AM148" i="21" s="1"/>
  <c r="AN131" i="21"/>
  <c r="AN148" i="21" s="1"/>
  <c r="AO131" i="21"/>
  <c r="AO148" i="21" s="1"/>
  <c r="AP131" i="21"/>
  <c r="AP148" i="21" s="1"/>
  <c r="AQ131" i="21"/>
  <c r="AQ148" i="21" s="1"/>
  <c r="AQ143" i="21"/>
  <c r="C37" i="21"/>
  <c r="C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18" i="21"/>
  <c r="C17" i="21"/>
  <c r="C16" i="21"/>
  <c r="C15" i="21"/>
  <c r="C14" i="21"/>
  <c r="C13" i="21"/>
  <c r="C12" i="21"/>
  <c r="C11" i="21"/>
  <c r="C10" i="21"/>
  <c r="C9" i="21"/>
  <c r="C8" i="21"/>
  <c r="C7" i="21"/>
  <c r="C6" i="21"/>
  <c r="C5" i="21"/>
  <c r="AH43" i="21"/>
  <c r="AH60" i="21" s="1"/>
  <c r="AI43" i="21"/>
  <c r="AI60" i="21" s="1"/>
  <c r="AJ43" i="21"/>
  <c r="AJ60" i="21" s="1"/>
  <c r="AK43" i="21"/>
  <c r="AK60" i="21" s="1"/>
  <c r="AL43" i="21"/>
  <c r="AL60" i="21" s="1"/>
  <c r="AM43" i="21"/>
  <c r="AM60" i="21" s="1"/>
  <c r="AN43" i="21"/>
  <c r="AN60" i="21" s="1"/>
  <c r="AO43" i="21"/>
  <c r="AO60" i="21" s="1"/>
  <c r="AP43" i="21"/>
  <c r="AP60" i="21" s="1"/>
  <c r="AQ43" i="21"/>
  <c r="AQ60" i="21" s="1"/>
  <c r="AH44" i="21"/>
  <c r="AH61" i="21" s="1"/>
  <c r="AI44" i="21"/>
  <c r="AI61" i="21" s="1"/>
  <c r="AJ44" i="21"/>
  <c r="AJ61" i="21" s="1"/>
  <c r="AK44" i="21"/>
  <c r="AK61" i="21" s="1"/>
  <c r="AL44" i="21"/>
  <c r="AL61" i="21" s="1"/>
  <c r="AM44" i="21"/>
  <c r="AM61" i="21" s="1"/>
  <c r="AN44" i="21"/>
  <c r="AN61" i="21" s="1"/>
  <c r="AO44" i="21"/>
  <c r="AO61" i="21" s="1"/>
  <c r="AP44" i="21"/>
  <c r="AP61" i="21" s="1"/>
  <c r="AQ44" i="21"/>
  <c r="AQ61" i="21" s="1"/>
  <c r="AH45" i="21"/>
  <c r="AH62" i="21" s="1"/>
  <c r="AI45" i="21"/>
  <c r="AI62" i="21" s="1"/>
  <c r="AJ45" i="21"/>
  <c r="AJ62" i="21" s="1"/>
  <c r="AK45" i="21"/>
  <c r="AK62" i="21" s="1"/>
  <c r="AL45" i="21"/>
  <c r="AL62" i="21" s="1"/>
  <c r="AM45" i="21"/>
  <c r="AM62" i="21" s="1"/>
  <c r="AN45" i="21"/>
  <c r="AN62" i="21" s="1"/>
  <c r="AO45" i="21"/>
  <c r="AO62" i="21" s="1"/>
  <c r="AP45" i="21"/>
  <c r="AP62" i="21" s="1"/>
  <c r="AQ45" i="21"/>
  <c r="AQ62" i="21" s="1"/>
  <c r="AH46" i="21"/>
  <c r="AH63" i="21" s="1"/>
  <c r="AI46" i="21"/>
  <c r="AI63" i="21" s="1"/>
  <c r="AJ46" i="21"/>
  <c r="AJ63" i="21" s="1"/>
  <c r="AK46" i="21"/>
  <c r="AK63" i="21" s="1"/>
  <c r="AL46" i="21"/>
  <c r="AL63" i="21" s="1"/>
  <c r="AM46" i="21"/>
  <c r="AM63" i="21" s="1"/>
  <c r="AN46" i="21"/>
  <c r="AN63" i="21" s="1"/>
  <c r="AO46" i="21"/>
  <c r="AO63" i="21" s="1"/>
  <c r="AP46" i="21"/>
  <c r="AP63" i="21" s="1"/>
  <c r="AQ46" i="21"/>
  <c r="AQ63" i="21" s="1"/>
  <c r="AH47" i="21"/>
  <c r="AH64" i="21" s="1"/>
  <c r="AI47" i="21"/>
  <c r="AI64" i="21" s="1"/>
  <c r="AJ47" i="21"/>
  <c r="AJ64" i="21" s="1"/>
  <c r="AK47" i="21"/>
  <c r="AK64" i="21" s="1"/>
  <c r="AL47" i="21"/>
  <c r="AL64" i="21" s="1"/>
  <c r="AM47" i="21"/>
  <c r="AM64" i="21" s="1"/>
  <c r="AN47" i="21"/>
  <c r="AN64" i="21" s="1"/>
  <c r="AO47" i="21"/>
  <c r="AO64" i="21" s="1"/>
  <c r="AP47" i="21"/>
  <c r="AP64" i="21" s="1"/>
  <c r="AQ47" i="21"/>
  <c r="AQ64" i="21" s="1"/>
  <c r="AH48" i="21"/>
  <c r="AH65" i="21" s="1"/>
  <c r="AI48" i="21"/>
  <c r="AI65" i="21" s="1"/>
  <c r="AJ48" i="21"/>
  <c r="AJ65" i="21" s="1"/>
  <c r="AK48" i="21"/>
  <c r="AK65" i="21" s="1"/>
  <c r="AL48" i="21"/>
  <c r="AL65" i="21" s="1"/>
  <c r="AM48" i="21"/>
  <c r="AM65" i="21" s="1"/>
  <c r="AN48" i="21"/>
  <c r="AN65" i="21" s="1"/>
  <c r="AO48" i="21"/>
  <c r="AO65" i="21" s="1"/>
  <c r="AP48" i="21"/>
  <c r="AP65" i="21" s="1"/>
  <c r="AQ48" i="21"/>
  <c r="AQ65" i="21" s="1"/>
  <c r="AH49" i="21"/>
  <c r="AH66" i="21" s="1"/>
  <c r="AI49" i="21"/>
  <c r="AI66" i="21" s="1"/>
  <c r="AJ49" i="21"/>
  <c r="AJ66" i="21" s="1"/>
  <c r="AK49" i="21"/>
  <c r="AK66" i="21" s="1"/>
  <c r="AL49" i="21"/>
  <c r="AL66" i="21" s="1"/>
  <c r="AM49" i="21"/>
  <c r="AM66" i="21" s="1"/>
  <c r="AN49" i="21"/>
  <c r="AN66" i="21" s="1"/>
  <c r="AO49" i="21"/>
  <c r="AO66" i="21" s="1"/>
  <c r="AP49" i="21"/>
  <c r="AP66" i="21" s="1"/>
  <c r="AQ49" i="21"/>
  <c r="AQ66" i="21" s="1"/>
  <c r="AH50" i="21"/>
  <c r="AH67" i="21" s="1"/>
  <c r="AI50" i="21"/>
  <c r="AI67" i="21" s="1"/>
  <c r="AJ50" i="21"/>
  <c r="AJ67" i="21" s="1"/>
  <c r="AK50" i="21"/>
  <c r="AK67" i="21" s="1"/>
  <c r="AL50" i="21"/>
  <c r="AL67" i="21" s="1"/>
  <c r="AM50" i="21"/>
  <c r="AM67" i="21" s="1"/>
  <c r="AN50" i="21"/>
  <c r="AN67" i="21" s="1"/>
  <c r="AO50" i="21"/>
  <c r="AO67" i="21" s="1"/>
  <c r="AP50" i="21"/>
  <c r="AP67" i="21" s="1"/>
  <c r="AQ50" i="21"/>
  <c r="AQ67" i="21" s="1"/>
  <c r="AH51" i="21"/>
  <c r="AH68" i="21" s="1"/>
  <c r="AI51" i="21"/>
  <c r="AI68" i="21" s="1"/>
  <c r="AJ51" i="21"/>
  <c r="AJ68" i="21" s="1"/>
  <c r="AK51" i="21"/>
  <c r="AK68" i="21" s="1"/>
  <c r="AL51" i="21"/>
  <c r="AL68" i="21" s="1"/>
  <c r="AM51" i="21"/>
  <c r="AM68" i="21" s="1"/>
  <c r="AN51" i="21"/>
  <c r="AN68" i="21" s="1"/>
  <c r="AO51" i="21"/>
  <c r="AO68" i="21" s="1"/>
  <c r="AP51" i="21"/>
  <c r="AP68" i="21" s="1"/>
  <c r="AQ51" i="21"/>
  <c r="AQ68" i="21" s="1"/>
  <c r="AH52" i="21"/>
  <c r="AH69" i="21" s="1"/>
  <c r="AI52" i="21"/>
  <c r="AI69" i="21" s="1"/>
  <c r="AJ52" i="21"/>
  <c r="AJ69" i="21" s="1"/>
  <c r="AK52" i="21"/>
  <c r="AK69" i="21" s="1"/>
  <c r="AL52" i="21"/>
  <c r="AL69" i="21" s="1"/>
  <c r="AM52" i="21"/>
  <c r="AM69" i="21" s="1"/>
  <c r="AN52" i="21"/>
  <c r="AN69" i="21" s="1"/>
  <c r="AO52" i="21"/>
  <c r="AO69" i="21" s="1"/>
  <c r="AP52" i="21"/>
  <c r="AP69" i="21" s="1"/>
  <c r="AQ52" i="21"/>
  <c r="AQ69" i="21" s="1"/>
  <c r="AH53" i="21"/>
  <c r="AH70" i="21" s="1"/>
  <c r="AI53" i="21"/>
  <c r="AI70" i="21" s="1"/>
  <c r="AJ53" i="21"/>
  <c r="AJ70" i="21" s="1"/>
  <c r="AK53" i="21"/>
  <c r="AK70" i="21" s="1"/>
  <c r="AL53" i="21"/>
  <c r="AL70" i="21" s="1"/>
  <c r="AM53" i="21"/>
  <c r="AM70" i="21" s="1"/>
  <c r="AN53" i="21"/>
  <c r="AN70" i="21" s="1"/>
  <c r="AO53" i="21"/>
  <c r="AO70" i="21" s="1"/>
  <c r="AP53" i="21"/>
  <c r="AP70" i="21" s="1"/>
  <c r="AQ53" i="21"/>
  <c r="AQ70" i="21" s="1"/>
  <c r="AH54" i="21"/>
  <c r="AH71" i="21" s="1"/>
  <c r="AI54" i="21"/>
  <c r="AI71" i="21" s="1"/>
  <c r="AJ54" i="21"/>
  <c r="AJ71" i="21" s="1"/>
  <c r="AK54" i="21"/>
  <c r="AK71" i="21" s="1"/>
  <c r="AL54" i="21"/>
  <c r="AL71" i="21" s="1"/>
  <c r="AM54" i="21"/>
  <c r="AM71" i="21" s="1"/>
  <c r="AN54" i="21"/>
  <c r="AN71" i="21" s="1"/>
  <c r="AO54" i="21"/>
  <c r="AO71" i="21" s="1"/>
  <c r="AP54" i="21"/>
  <c r="AP71" i="21" s="1"/>
  <c r="AQ54" i="21"/>
  <c r="AQ71" i="21" s="1"/>
  <c r="AH55" i="21"/>
  <c r="AH72" i="21" s="1"/>
  <c r="AI55" i="21"/>
  <c r="AI72" i="21" s="1"/>
  <c r="AJ55" i="21"/>
  <c r="AJ72" i="21" s="1"/>
  <c r="AK55" i="21"/>
  <c r="AK72" i="21" s="1"/>
  <c r="AL55" i="21"/>
  <c r="AL72" i="21" s="1"/>
  <c r="AM55" i="21"/>
  <c r="AM72" i="21" s="1"/>
  <c r="AN55" i="21"/>
  <c r="AN72" i="21" s="1"/>
  <c r="AO55" i="21"/>
  <c r="AO72" i="21" s="1"/>
  <c r="AP55" i="21"/>
  <c r="AP72" i="21" s="1"/>
  <c r="AQ55" i="21"/>
  <c r="AQ72" i="21" s="1"/>
  <c r="AH56" i="21"/>
  <c r="AH73" i="21" s="1"/>
  <c r="AI56" i="21"/>
  <c r="AI73" i="21" s="1"/>
  <c r="AJ56" i="21"/>
  <c r="AJ73" i="21" s="1"/>
  <c r="AK56" i="21"/>
  <c r="AK73" i="21" s="1"/>
  <c r="AL56" i="21"/>
  <c r="AL73" i="21" s="1"/>
  <c r="AM56" i="21"/>
  <c r="AM73" i="21" s="1"/>
  <c r="AN56" i="21"/>
  <c r="AN73" i="21" s="1"/>
  <c r="AO56" i="21"/>
  <c r="AO73" i="21" s="1"/>
  <c r="AP56" i="21"/>
  <c r="AP73" i="21" s="1"/>
  <c r="AQ56" i="21"/>
  <c r="AQ73" i="21" s="1"/>
  <c r="C6" i="22"/>
  <c r="C5" i="22"/>
  <c r="AH7" i="22"/>
  <c r="AI7" i="22"/>
  <c r="AJ7" i="22"/>
  <c r="AK7" i="22"/>
  <c r="AL7" i="22"/>
  <c r="AM7" i="22"/>
  <c r="AN7" i="22"/>
  <c r="AO7" i="22"/>
  <c r="AP7" i="22"/>
  <c r="AQ7" i="22"/>
  <c r="AN15" i="22"/>
  <c r="AN12" i="19" s="1"/>
  <c r="AN11" i="19" s="1"/>
  <c r="C6" i="10"/>
  <c r="C5" i="10"/>
  <c r="AH7" i="10"/>
  <c r="AH10" i="10" s="1"/>
  <c r="AI7" i="10"/>
  <c r="AI10" i="10" s="1"/>
  <c r="AJ7" i="10"/>
  <c r="AJ10" i="10" s="1"/>
  <c r="AK7" i="10"/>
  <c r="AK10" i="10" s="1"/>
  <c r="AL7" i="10"/>
  <c r="AL8" i="10" s="1"/>
  <c r="AM7" i="10"/>
  <c r="AM8" i="10" s="1"/>
  <c r="AN7" i="10"/>
  <c r="AN9" i="10" s="1"/>
  <c r="AO7" i="10"/>
  <c r="AO9" i="10" s="1"/>
  <c r="AP7" i="10"/>
  <c r="AP10" i="10" s="1"/>
  <c r="AQ7" i="10"/>
  <c r="AQ10" i="10" s="1"/>
  <c r="C20" i="6"/>
  <c r="AH22" i="6"/>
  <c r="AI22" i="6"/>
  <c r="AJ22" i="6"/>
  <c r="AK22" i="6"/>
  <c r="AL22" i="6"/>
  <c r="AM22" i="6"/>
  <c r="AN22" i="6"/>
  <c r="AO22" i="6"/>
  <c r="AP22" i="6"/>
  <c r="AH37" i="6"/>
  <c r="AI37" i="6"/>
  <c r="AJ37" i="6"/>
  <c r="AK37" i="6"/>
  <c r="AL37" i="6"/>
  <c r="AM37" i="6"/>
  <c r="AN37" i="6"/>
  <c r="AO37" i="6"/>
  <c r="AP37" i="6"/>
  <c r="AQ37" i="6"/>
  <c r="AH53" i="6"/>
  <c r="AI53" i="6"/>
  <c r="AJ53" i="6"/>
  <c r="AK53" i="6"/>
  <c r="AL53" i="6"/>
  <c r="AM53" i="6"/>
  <c r="AN53" i="6"/>
  <c r="AO53" i="6"/>
  <c r="AP53" i="6"/>
  <c r="AQ53" i="6"/>
  <c r="C26" i="7"/>
  <c r="D24" i="7"/>
  <c r="F24" i="7" s="1"/>
  <c r="D21" i="4"/>
  <c r="C14" i="4"/>
  <c r="C13" i="4"/>
  <c r="C6" i="4"/>
  <c r="C5" i="4"/>
  <c r="AH7" i="4"/>
  <c r="AI7" i="4"/>
  <c r="AJ7" i="4"/>
  <c r="AK7" i="4"/>
  <c r="AL7" i="4"/>
  <c r="AM7" i="4"/>
  <c r="AN7" i="4"/>
  <c r="AO7" i="4"/>
  <c r="AP7" i="4"/>
  <c r="AQ7" i="4"/>
  <c r="AH15" i="4"/>
  <c r="AH49" i="6" s="1"/>
  <c r="AH50" i="6" s="1"/>
  <c r="AI15" i="4"/>
  <c r="AI49" i="6" s="1"/>
  <c r="AI50" i="6" s="1"/>
  <c r="AJ15" i="4"/>
  <c r="AJ49" i="6" s="1"/>
  <c r="AJ50" i="6" s="1"/>
  <c r="AK15" i="4"/>
  <c r="AK49" i="6" s="1"/>
  <c r="AK50" i="6" s="1"/>
  <c r="AL15" i="4"/>
  <c r="AL49" i="6" s="1"/>
  <c r="AL50" i="6" s="1"/>
  <c r="AM15" i="4"/>
  <c r="AM49" i="6" s="1"/>
  <c r="AM50" i="6" s="1"/>
  <c r="AN15" i="4"/>
  <c r="AN49" i="6" s="1"/>
  <c r="AN50" i="6" s="1"/>
  <c r="AO15" i="4"/>
  <c r="AO49" i="6" s="1"/>
  <c r="AO50" i="6" s="1"/>
  <c r="AP15" i="4"/>
  <c r="AP49" i="6" s="1"/>
  <c r="AP50" i="6" s="1"/>
  <c r="AQ15" i="4"/>
  <c r="AQ49" i="6" s="1"/>
  <c r="AQ50" i="6" s="1"/>
  <c r="AH21" i="4"/>
  <c r="AI21" i="4"/>
  <c r="AJ21" i="4"/>
  <c r="AK21" i="4"/>
  <c r="AL21" i="4"/>
  <c r="AM21" i="4"/>
  <c r="AN21" i="4"/>
  <c r="AO21" i="4"/>
  <c r="AP21" i="4"/>
  <c r="AQ21" i="4"/>
  <c r="AH22" i="4"/>
  <c r="AI22" i="4"/>
  <c r="AJ22" i="4"/>
  <c r="AK22" i="4"/>
  <c r="AL22" i="4"/>
  <c r="AM22" i="4"/>
  <c r="AN22" i="4"/>
  <c r="AO22" i="4"/>
  <c r="AP22" i="4"/>
  <c r="AQ22" i="4"/>
  <c r="C19" i="3"/>
  <c r="C17" i="3"/>
  <c r="C16" i="3"/>
  <c r="C8" i="3"/>
  <c r="C6" i="3"/>
  <c r="C5" i="3"/>
  <c r="AH7" i="3"/>
  <c r="AI7" i="3"/>
  <c r="AJ7" i="3"/>
  <c r="AK7" i="3"/>
  <c r="AL7" i="3"/>
  <c r="AM7" i="3"/>
  <c r="AN7" i="3"/>
  <c r="AO7" i="3"/>
  <c r="AP7" i="3"/>
  <c r="AQ7" i="3"/>
  <c r="AH9" i="3"/>
  <c r="AI9" i="3"/>
  <c r="AJ9" i="3"/>
  <c r="AK9" i="3"/>
  <c r="AL9" i="3"/>
  <c r="AM9" i="3"/>
  <c r="AN9" i="3"/>
  <c r="AO9" i="3"/>
  <c r="AP9" i="3"/>
  <c r="AQ9" i="3"/>
  <c r="AH18" i="3"/>
  <c r="AI18" i="3"/>
  <c r="AJ18" i="3"/>
  <c r="AK18" i="3"/>
  <c r="AL18" i="3"/>
  <c r="AM18" i="3"/>
  <c r="AN18" i="3"/>
  <c r="AO18" i="3"/>
  <c r="AP18" i="3"/>
  <c r="AQ18" i="3"/>
  <c r="AH20" i="3"/>
  <c r="AI20" i="3"/>
  <c r="AJ20" i="3"/>
  <c r="AK20" i="3"/>
  <c r="AL20" i="3"/>
  <c r="AM20" i="3"/>
  <c r="AN20" i="3"/>
  <c r="AO20" i="3"/>
  <c r="AP20" i="3"/>
  <c r="AQ20" i="3"/>
  <c r="AH27" i="3"/>
  <c r="AI27" i="3"/>
  <c r="AI38" i="3" s="1"/>
  <c r="AJ27" i="3"/>
  <c r="AJ38" i="3" s="1"/>
  <c r="AK27" i="3"/>
  <c r="AL27" i="3"/>
  <c r="AM27" i="3"/>
  <c r="AM38" i="3" s="1"/>
  <c r="AN27" i="3"/>
  <c r="AN38" i="3" s="1"/>
  <c r="AO27" i="3"/>
  <c r="AP27" i="3"/>
  <c r="AP38" i="3" s="1"/>
  <c r="AQ27" i="3"/>
  <c r="AQ38" i="3" s="1"/>
  <c r="AH28" i="3"/>
  <c r="AI28" i="3"/>
  <c r="AI39" i="3" s="1"/>
  <c r="AJ28" i="3"/>
  <c r="AJ39" i="3" s="1"/>
  <c r="AK28" i="3"/>
  <c r="AK39" i="3" s="1"/>
  <c r="AL28" i="3"/>
  <c r="AL39" i="3" s="1"/>
  <c r="AM28" i="3"/>
  <c r="AM39" i="3" s="1"/>
  <c r="AN28" i="3"/>
  <c r="AN39" i="3" s="1"/>
  <c r="AO28" i="3"/>
  <c r="AO39" i="3" s="1"/>
  <c r="AP28" i="3"/>
  <c r="AQ28" i="3"/>
  <c r="AQ39" i="3" s="1"/>
  <c r="AH30" i="3"/>
  <c r="AH31" i="3" s="1"/>
  <c r="AI30" i="3"/>
  <c r="AI31" i="3" s="1"/>
  <c r="AJ30" i="3"/>
  <c r="AJ31" i="3" s="1"/>
  <c r="AK30" i="3"/>
  <c r="AK31" i="3" s="1"/>
  <c r="AL30" i="3"/>
  <c r="AL31" i="3" s="1"/>
  <c r="AM30" i="3"/>
  <c r="AM31" i="3" s="1"/>
  <c r="AN30" i="3"/>
  <c r="AN31" i="3" s="1"/>
  <c r="AO30" i="3"/>
  <c r="AO31" i="3" s="1"/>
  <c r="AP30" i="3"/>
  <c r="AP31" i="3" s="1"/>
  <c r="AQ30" i="3"/>
  <c r="AQ31" i="3" s="1"/>
  <c r="AQ67" i="23" l="1"/>
  <c r="AO66" i="23"/>
  <c r="AM65" i="23"/>
  <c r="AK64" i="23"/>
  <c r="AI63" i="23"/>
  <c r="AQ61" i="23"/>
  <c r="AL34" i="18"/>
  <c r="AK10" i="3"/>
  <c r="AL30" i="18"/>
  <c r="AJ29" i="18"/>
  <c r="AI32" i="18"/>
  <c r="AI68" i="23"/>
  <c r="AP30" i="18"/>
  <c r="AP35" i="24"/>
  <c r="AH68" i="23"/>
  <c r="AL66" i="23"/>
  <c r="AP62" i="23"/>
  <c r="AL33" i="18"/>
  <c r="AH21" i="3"/>
  <c r="AH52" i="6" s="1"/>
  <c r="AH54" i="6" s="1"/>
  <c r="AH55" i="6" s="1"/>
  <c r="AM33" i="18"/>
  <c r="AQ29" i="18"/>
  <c r="AN21" i="3"/>
  <c r="AN52" i="6" s="1"/>
  <c r="AN54" i="6" s="1"/>
  <c r="AN55" i="6" s="1"/>
  <c r="AJ10" i="3"/>
  <c r="AK21" i="3"/>
  <c r="AK52" i="6" s="1"/>
  <c r="AK54" i="6" s="1"/>
  <c r="AK55" i="6" s="1"/>
  <c r="AJ64" i="23"/>
  <c r="AP67" i="23"/>
  <c r="AN66" i="23"/>
  <c r="AL65" i="23"/>
  <c r="AH63" i="23"/>
  <c r="AP61" i="23"/>
  <c r="AJ32" i="18"/>
  <c r="AN34" i="18"/>
  <c r="AH23" i="4"/>
  <c r="AH21" i="6" s="1"/>
  <c r="AL10" i="3"/>
  <c r="AJ23" i="4"/>
  <c r="AJ21" i="6" s="1"/>
  <c r="AM34" i="18"/>
  <c r="AM10" i="3"/>
  <c r="AM41" i="3"/>
  <c r="AM42" i="3" s="1"/>
  <c r="AQ30" i="18"/>
  <c r="AH41" i="3"/>
  <c r="AH42" i="3" s="1"/>
  <c r="AP29" i="3"/>
  <c r="AP32" i="3" s="1"/>
  <c r="AO10" i="3"/>
  <c r="AM10" i="10"/>
  <c r="AP33" i="18"/>
  <c r="AQ10" i="3"/>
  <c r="AO21" i="3"/>
  <c r="AO52" i="6" s="1"/>
  <c r="AO54" i="6" s="1"/>
  <c r="AO55" i="6" s="1"/>
  <c r="AO10" i="10"/>
  <c r="AL21" i="3"/>
  <c r="AL52" i="6" s="1"/>
  <c r="AL54" i="6" s="1"/>
  <c r="AL55" i="6" s="1"/>
  <c r="AI23" i="4"/>
  <c r="AI21" i="6" s="1"/>
  <c r="AP10" i="3"/>
  <c r="AP23" i="4"/>
  <c r="AP21" i="6" s="1"/>
  <c r="AN41" i="3"/>
  <c r="AN42" i="3" s="1"/>
  <c r="AP29" i="18"/>
  <c r="AL29" i="3"/>
  <c r="AL32" i="3" s="1"/>
  <c r="AM9" i="10"/>
  <c r="AJ74" i="18"/>
  <c r="AH29" i="3"/>
  <c r="AH32" i="3" s="1"/>
  <c r="AN10" i="3"/>
  <c r="AQ23" i="4"/>
  <c r="AQ21" i="6" s="1"/>
  <c r="AK23" i="4"/>
  <c r="AK7" i="6" s="1"/>
  <c r="AK33" i="6" s="1"/>
  <c r="AK34" i="6" s="1"/>
  <c r="AN40" i="3"/>
  <c r="AK9" i="10"/>
  <c r="AH38" i="3"/>
  <c r="AM21" i="3"/>
  <c r="AM52" i="6" s="1"/>
  <c r="AM54" i="6" s="1"/>
  <c r="AM55" i="6" s="1"/>
  <c r="AJ9" i="10"/>
  <c r="AO29" i="3"/>
  <c r="AO32" i="3" s="1"/>
  <c r="AO8" i="10"/>
  <c r="AN29" i="3"/>
  <c r="AN32" i="3" s="1"/>
  <c r="AI21" i="3"/>
  <c r="AI52" i="6" s="1"/>
  <c r="AI54" i="6" s="1"/>
  <c r="AI55" i="6" s="1"/>
  <c r="AI35" i="24"/>
  <c r="AO35" i="24"/>
  <c r="AJ35" i="24"/>
  <c r="AI41" i="3"/>
  <c r="AI42" i="3" s="1"/>
  <c r="AP21" i="3"/>
  <c r="AP52" i="6" s="1"/>
  <c r="AP54" i="6" s="1"/>
  <c r="AP55" i="6" s="1"/>
  <c r="AM29" i="3"/>
  <c r="AM32" i="3" s="1"/>
  <c r="AK29" i="3"/>
  <c r="AK32" i="3" s="1"/>
  <c r="AJ29" i="3"/>
  <c r="AJ32" i="3" s="1"/>
  <c r="AI29" i="3"/>
  <c r="AI32" i="3" s="1"/>
  <c r="AO23" i="4"/>
  <c r="AP8" i="10"/>
  <c r="AM74" i="18"/>
  <c r="AI74" i="18"/>
  <c r="AP39" i="3"/>
  <c r="AP40" i="3" s="1"/>
  <c r="AN23" i="4"/>
  <c r="AP74" i="18"/>
  <c r="AL74" i="18"/>
  <c r="AH74" i="18"/>
  <c r="AM35" i="24"/>
  <c r="AK35" i="24"/>
  <c r="AL9" i="10"/>
  <c r="AO38" i="3"/>
  <c r="AO40" i="3" s="1"/>
  <c r="AJ21" i="3"/>
  <c r="AJ52" i="6" s="1"/>
  <c r="AJ54" i="6" s="1"/>
  <c r="AJ55" i="6" s="1"/>
  <c r="AI10" i="3"/>
  <c r="AM23" i="4"/>
  <c r="AK8" i="10"/>
  <c r="AH10" i="3"/>
  <c r="AL23" i="4"/>
  <c r="AN10" i="10"/>
  <c r="AJ8" i="10"/>
  <c r="AQ29" i="3"/>
  <c r="AQ32" i="3" s="1"/>
  <c r="AK74" i="18"/>
  <c r="AL10" i="10"/>
  <c r="AO74" i="18"/>
  <c r="AH35" i="24"/>
  <c r="AQ21" i="3"/>
  <c r="AQ52" i="6" s="1"/>
  <c r="AQ54" i="6" s="1"/>
  <c r="AQ55" i="6" s="1"/>
  <c r="AN74" i="18"/>
  <c r="AJ40" i="3"/>
  <c r="AP66" i="23"/>
  <c r="AN65" i="23"/>
  <c r="AL64" i="23"/>
  <c r="AJ63" i="23"/>
  <c r="AH62" i="23"/>
  <c r="AQ32" i="18"/>
  <c r="AJ23" i="18"/>
  <c r="AJ16" i="23" s="1"/>
  <c r="AQ40" i="3"/>
  <c r="AO74" i="21"/>
  <c r="AI74" i="21"/>
  <c r="AN29" i="18"/>
  <c r="AK33" i="18"/>
  <c r="AO29" i="18"/>
  <c r="AO68" i="23"/>
  <c r="AM67" i="23"/>
  <c r="AK66" i="23"/>
  <c r="AI65" i="23"/>
  <c r="AI8" i="10"/>
  <c r="AI15" i="22"/>
  <c r="AI12" i="19" s="1"/>
  <c r="AI11" i="19" s="1"/>
  <c r="AH15" i="22"/>
  <c r="AH12" i="19" s="1"/>
  <c r="AH11" i="19" s="1"/>
  <c r="AP55" i="23"/>
  <c r="AL55" i="23"/>
  <c r="AO55" i="23"/>
  <c r="AK55" i="23"/>
  <c r="AJ68" i="23"/>
  <c r="AH67" i="23"/>
  <c r="AP65" i="23"/>
  <c r="AL63" i="23"/>
  <c r="AM40" i="3"/>
  <c r="AQ66" i="23"/>
  <c r="AO65" i="23"/>
  <c r="AK63" i="23"/>
  <c r="AI62" i="23"/>
  <c r="AP68" i="23"/>
  <c r="AN67" i="23"/>
  <c r="AJ65" i="23"/>
  <c r="AH41" i="23"/>
  <c r="AP41" i="23"/>
  <c r="AN61" i="23"/>
  <c r="AQ63" i="23"/>
  <c r="AO41" i="23"/>
  <c r="AM61" i="23"/>
  <c r="AQ34" i="18"/>
  <c r="AO33" i="18"/>
  <c r="AM32" i="18"/>
  <c r="AK31" i="18"/>
  <c r="AI30" i="18"/>
  <c r="AN68" i="23"/>
  <c r="AL67" i="23"/>
  <c r="AJ66" i="23"/>
  <c r="AH65" i="23"/>
  <c r="AP63" i="23"/>
  <c r="AN62" i="23"/>
  <c r="AI40" i="3"/>
  <c r="AP34" i="18"/>
  <c r="AN33" i="18"/>
  <c r="AL32" i="18"/>
  <c r="AJ31" i="18"/>
  <c r="AH30" i="18"/>
  <c r="AJ15" i="22"/>
  <c r="AJ12" i="19" s="1"/>
  <c r="AJ11" i="19" s="1"/>
  <c r="AO34" i="18"/>
  <c r="AK32" i="18"/>
  <c r="AI31" i="18"/>
  <c r="AJ33" i="18"/>
  <c r="AK23" i="18"/>
  <c r="AK16" i="23" s="1"/>
  <c r="AQ23" i="18"/>
  <c r="AQ14" i="23" s="1"/>
  <c r="AO23" i="18"/>
  <c r="AO15" i="23" s="1"/>
  <c r="AM23" i="18"/>
  <c r="AM16" i="23" s="1"/>
  <c r="AO62" i="23"/>
  <c r="AN55" i="23"/>
  <c r="AJ55" i="23"/>
  <c r="AH55" i="23"/>
  <c r="AL41" i="23"/>
  <c r="AQ74" i="21"/>
  <c r="AN23" i="18"/>
  <c r="AN16" i="23" s="1"/>
  <c r="AM55" i="23"/>
  <c r="AM68" i="23"/>
  <c r="AK67" i="23"/>
  <c r="AI66" i="23"/>
  <c r="AQ64" i="23"/>
  <c r="AO63" i="23"/>
  <c r="AM62" i="23"/>
  <c r="AK41" i="23"/>
  <c r="AH74" i="21"/>
  <c r="AN74" i="21"/>
  <c r="AP74" i="21"/>
  <c r="AL68" i="23"/>
  <c r="AJ67" i="23"/>
  <c r="AH66" i="23"/>
  <c r="AP64" i="23"/>
  <c r="AN63" i="23"/>
  <c r="AL62" i="23"/>
  <c r="AJ41" i="23"/>
  <c r="AQ15" i="22"/>
  <c r="AQ12" i="19" s="1"/>
  <c r="AQ11" i="19" s="1"/>
  <c r="AJ149" i="21"/>
  <c r="AK68" i="23"/>
  <c r="AI67" i="23"/>
  <c r="AQ65" i="23"/>
  <c r="AO64" i="23"/>
  <c r="AM63" i="23"/>
  <c r="AK62" i="23"/>
  <c r="AI41" i="23"/>
  <c r="AP15" i="22"/>
  <c r="AP12" i="19" s="1"/>
  <c r="AP11" i="19" s="1"/>
  <c r="AP23" i="18"/>
  <c r="AP14" i="23" s="1"/>
  <c r="AK34" i="18"/>
  <c r="AI33" i="18"/>
  <c r="AQ11" i="18"/>
  <c r="AQ6" i="23" s="1"/>
  <c r="AO11" i="18"/>
  <c r="AO6" i="23" s="1"/>
  <c r="AM29" i="18"/>
  <c r="AO15" i="22"/>
  <c r="AO12" i="19" s="1"/>
  <c r="AO11" i="19" s="1"/>
  <c r="AJ34" i="18"/>
  <c r="AH33" i="18"/>
  <c r="AP11" i="18"/>
  <c r="AP6" i="23" s="1"/>
  <c r="AN11" i="18"/>
  <c r="AN6" i="23" s="1"/>
  <c r="AL29" i="18"/>
  <c r="AM15" i="22"/>
  <c r="AM12" i="19" s="1"/>
  <c r="AM11" i="19" s="1"/>
  <c r="AM74" i="21"/>
  <c r="AK74" i="21"/>
  <c r="AH64" i="23"/>
  <c r="AL15" i="22"/>
  <c r="AL12" i="19" s="1"/>
  <c r="AL11" i="19" s="1"/>
  <c r="AL74" i="21"/>
  <c r="AJ74" i="21"/>
  <c r="AI23" i="18"/>
  <c r="AI16" i="23" s="1"/>
  <c r="AL11" i="18"/>
  <c r="AL5" i="23" s="1"/>
  <c r="AQ33" i="18"/>
  <c r="AO32" i="18"/>
  <c r="AM11" i="18"/>
  <c r="AM5" i="23" s="1"/>
  <c r="AK11" i="18"/>
  <c r="AK7" i="23" s="1"/>
  <c r="AI29" i="18"/>
  <c r="AK15" i="22"/>
  <c r="AK12" i="19" s="1"/>
  <c r="AK11" i="19" s="1"/>
  <c r="AH23" i="18"/>
  <c r="AH16" i="23" s="1"/>
  <c r="AI11" i="18"/>
  <c r="AI6" i="23" s="1"/>
  <c r="AJ11" i="18"/>
  <c r="AJ7" i="23" s="1"/>
  <c r="AQ35" i="24"/>
  <c r="AN35" i="24"/>
  <c r="AL35" i="24"/>
  <c r="AI61" i="23"/>
  <c r="AQ55" i="23"/>
  <c r="AN64" i="23"/>
  <c r="AJ62" i="23"/>
  <c r="AH61" i="23"/>
  <c r="AI55" i="23"/>
  <c r="AM64" i="23"/>
  <c r="AQ41" i="23"/>
  <c r="AN41" i="23"/>
  <c r="AM41" i="23"/>
  <c r="AL61" i="23"/>
  <c r="AK61" i="23"/>
  <c r="AJ61" i="23"/>
  <c r="AH31" i="18"/>
  <c r="AL23" i="18"/>
  <c r="AL14" i="23" s="1"/>
  <c r="AH11" i="18"/>
  <c r="AH5" i="23" s="1"/>
  <c r="AQ74" i="18"/>
  <c r="AQ31" i="18"/>
  <c r="AO30" i="18"/>
  <c r="AP31" i="18"/>
  <c r="AN30" i="18"/>
  <c r="AM31" i="18"/>
  <c r="AK30" i="18"/>
  <c r="AI149" i="21"/>
  <c r="AL149" i="21"/>
  <c r="AP149" i="21"/>
  <c r="AK149" i="21"/>
  <c r="AO149" i="21"/>
  <c r="AM149" i="21"/>
  <c r="AN149" i="21"/>
  <c r="AH149" i="21"/>
  <c r="AQ149" i="21"/>
  <c r="AH8" i="10"/>
  <c r="AI9" i="10"/>
  <c r="AH9" i="10"/>
  <c r="AQ8" i="10"/>
  <c r="AQ9" i="10"/>
  <c r="AP9" i="10"/>
  <c r="AN8" i="10"/>
  <c r="G24" i="7"/>
  <c r="E24" i="7"/>
  <c r="I24" i="7"/>
  <c r="H24" i="7"/>
  <c r="AL38" i="3"/>
  <c r="AQ41" i="3"/>
  <c r="AQ42" i="3" s="1"/>
  <c r="AK38" i="3"/>
  <c r="AK40" i="3" s="1"/>
  <c r="AP41" i="3"/>
  <c r="AP42" i="3" s="1"/>
  <c r="AO41" i="3"/>
  <c r="AO42" i="3" s="1"/>
  <c r="AL41" i="3"/>
  <c r="AL42" i="3" s="1"/>
  <c r="AH39" i="3"/>
  <c r="AK41" i="3"/>
  <c r="AK42" i="3" s="1"/>
  <c r="AJ41" i="3"/>
  <c r="AJ42" i="3" s="1"/>
  <c r="AM43" i="3" l="1"/>
  <c r="AJ7" i="6"/>
  <c r="AJ33" i="6" s="1"/>
  <c r="AJ34" i="6" s="1"/>
  <c r="AH7" i="6"/>
  <c r="AH33" i="6" s="1"/>
  <c r="AH34" i="6" s="1"/>
  <c r="AJ43" i="3"/>
  <c r="AI7" i="6"/>
  <c r="AI33" i="6" s="1"/>
  <c r="AI34" i="6" s="1"/>
  <c r="AI43" i="3"/>
  <c r="AN43" i="3"/>
  <c r="AP35" i="18"/>
  <c r="AJ15" i="23"/>
  <c r="AP7" i="6"/>
  <c r="AP33" i="6" s="1"/>
  <c r="AP34" i="6" s="1"/>
  <c r="AJ14" i="23"/>
  <c r="AL35" i="18"/>
  <c r="AI153" i="21"/>
  <c r="AI15" i="19" s="1"/>
  <c r="AI14" i="19" s="1"/>
  <c r="AQ7" i="6"/>
  <c r="AQ33" i="6" s="1"/>
  <c r="AQ34" i="6" s="1"/>
  <c r="AK21" i="6"/>
  <c r="AO153" i="21"/>
  <c r="AO15" i="19" s="1"/>
  <c r="AO14" i="19" s="1"/>
  <c r="AM14" i="23"/>
  <c r="AM23" i="23" s="1"/>
  <c r="AQ43" i="3"/>
  <c r="AH6" i="6"/>
  <c r="AH19" i="6"/>
  <c r="AH23" i="6" s="1"/>
  <c r="AK19" i="6"/>
  <c r="AK6" i="6"/>
  <c r="AM21" i="6"/>
  <c r="AM7" i="6"/>
  <c r="AM33" i="6" s="1"/>
  <c r="AM34" i="6" s="1"/>
  <c r="AJ6" i="6"/>
  <c r="AJ19" i="6"/>
  <c r="AJ23" i="6" s="1"/>
  <c r="AP19" i="6"/>
  <c r="AP23" i="6" s="1"/>
  <c r="AP6" i="6"/>
  <c r="AO19" i="6"/>
  <c r="AO6" i="6"/>
  <c r="AN19" i="6"/>
  <c r="AN6" i="6"/>
  <c r="AL19" i="6"/>
  <c r="AL6" i="6"/>
  <c r="AQ19" i="6"/>
  <c r="AQ6" i="6"/>
  <c r="AQ36" i="6" s="1"/>
  <c r="AQ38" i="6" s="1"/>
  <c r="AN21" i="6"/>
  <c r="AN7" i="6"/>
  <c r="AN33" i="6" s="1"/>
  <c r="AN34" i="6" s="1"/>
  <c r="AO21" i="6"/>
  <c r="AO7" i="6"/>
  <c r="AO33" i="6" s="1"/>
  <c r="AO34" i="6" s="1"/>
  <c r="AL7" i="6"/>
  <c r="AL33" i="6" s="1"/>
  <c r="AL34" i="6" s="1"/>
  <c r="AL21" i="6"/>
  <c r="AI19" i="6"/>
  <c r="AI23" i="6" s="1"/>
  <c r="AI6" i="6"/>
  <c r="AM19" i="6"/>
  <c r="AM6" i="6"/>
  <c r="AN35" i="18"/>
  <c r="AK35" i="18"/>
  <c r="AK14" i="23"/>
  <c r="AQ35" i="18"/>
  <c r="AM15" i="23"/>
  <c r="AL153" i="21"/>
  <c r="AL15" i="19" s="1"/>
  <c r="AL14" i="19" s="1"/>
  <c r="AO69" i="23"/>
  <c r="AO70" i="23" s="1"/>
  <c r="AM35" i="18"/>
  <c r="AJ25" i="23"/>
  <c r="AJ35" i="18"/>
  <c r="AO24" i="23"/>
  <c r="AH35" i="18"/>
  <c r="AO35" i="18"/>
  <c r="AN69" i="23"/>
  <c r="AN70" i="23" s="1"/>
  <c r="AP69" i="23"/>
  <c r="AP70" i="23" s="1"/>
  <c r="AM6" i="23"/>
  <c r="AQ69" i="23"/>
  <c r="AQ70" i="23" s="1"/>
  <c r="AP43" i="3"/>
  <c r="AM69" i="23"/>
  <c r="AM70" i="23" s="1"/>
  <c r="AI35" i="18"/>
  <c r="AP5" i="23"/>
  <c r="AP23" i="23" s="1"/>
  <c r="AQ5" i="23"/>
  <c r="AQ23" i="23" s="1"/>
  <c r="AQ16" i="23"/>
  <c r="AH7" i="23"/>
  <c r="AH25" i="23" s="1"/>
  <c r="AH153" i="21"/>
  <c r="AH15" i="19" s="1"/>
  <c r="AH14" i="19" s="1"/>
  <c r="AP16" i="23"/>
  <c r="AN153" i="21"/>
  <c r="AN15" i="19" s="1"/>
  <c r="AN14" i="19" s="1"/>
  <c r="AO7" i="23"/>
  <c r="AK153" i="21"/>
  <c r="AK15" i="19" s="1"/>
  <c r="AK14" i="19" s="1"/>
  <c r="AI69" i="23"/>
  <c r="AI70" i="23" s="1"/>
  <c r="AP153" i="21"/>
  <c r="AP15" i="19" s="1"/>
  <c r="AP14" i="19" s="1"/>
  <c r="AL69" i="23"/>
  <c r="AL70" i="23" s="1"/>
  <c r="AL23" i="23"/>
  <c r="AJ6" i="23"/>
  <c r="AL15" i="23"/>
  <c r="AN15" i="23"/>
  <c r="AN24" i="23" s="1"/>
  <c r="AI15" i="23"/>
  <c r="AI24" i="23" s="1"/>
  <c r="AN14" i="23"/>
  <c r="AL7" i="23"/>
  <c r="AO16" i="23"/>
  <c r="AQ153" i="21"/>
  <c r="AQ15" i="19" s="1"/>
  <c r="AQ14" i="19" s="1"/>
  <c r="AJ69" i="23"/>
  <c r="AJ70" i="23" s="1"/>
  <c r="AP15" i="23"/>
  <c r="AI7" i="23"/>
  <c r="AI25" i="23" s="1"/>
  <c r="AQ7" i="23"/>
  <c r="AI5" i="23"/>
  <c r="AI14" i="23"/>
  <c r="AO14" i="23"/>
  <c r="AH6" i="23"/>
  <c r="AM7" i="23"/>
  <c r="AM25" i="23" s="1"/>
  <c r="AJ5" i="23"/>
  <c r="AM153" i="21"/>
  <c r="AM15" i="19" s="1"/>
  <c r="AM14" i="19" s="1"/>
  <c r="AK69" i="23"/>
  <c r="AK70" i="23" s="1"/>
  <c r="AH69" i="23"/>
  <c r="AH70" i="23" s="1"/>
  <c r="AK6" i="23"/>
  <c r="AL6" i="23"/>
  <c r="AK15" i="23"/>
  <c r="AQ15" i="23"/>
  <c r="AN5" i="23"/>
  <c r="AN7" i="23"/>
  <c r="AN25" i="23" s="1"/>
  <c r="AO5" i="23"/>
  <c r="AK25" i="23"/>
  <c r="AH14" i="23"/>
  <c r="AH23" i="23" s="1"/>
  <c r="AP7" i="23"/>
  <c r="AJ153" i="21"/>
  <c r="AJ15" i="19" s="1"/>
  <c r="AJ14" i="19" s="1"/>
  <c r="AH40" i="3"/>
  <c r="AH43" i="3" s="1"/>
  <c r="AL40" i="3"/>
  <c r="AL43" i="3" s="1"/>
  <c r="AL16" i="23"/>
  <c r="AK5" i="23"/>
  <c r="AH15" i="23"/>
  <c r="AO43" i="3"/>
  <c r="AK43" i="3"/>
  <c r="AJ17" i="23" l="1"/>
  <c r="AJ24" i="23"/>
  <c r="AQ39" i="6"/>
  <c r="AM17" i="23"/>
  <c r="AK23" i="6"/>
  <c r="AM24" i="23"/>
  <c r="AJ36" i="6"/>
  <c r="AJ38" i="6" s="1"/>
  <c r="AJ39" i="6" s="1"/>
  <c r="AJ9" i="6"/>
  <c r="AM36" i="6"/>
  <c r="AM38" i="6" s="1"/>
  <c r="AM39" i="6" s="1"/>
  <c r="AM9" i="6"/>
  <c r="AL36" i="6"/>
  <c r="AL38" i="6" s="1"/>
  <c r="AL39" i="6" s="1"/>
  <c r="AL9" i="6"/>
  <c r="AK36" i="6"/>
  <c r="AK38" i="6" s="1"/>
  <c r="AK39" i="6" s="1"/>
  <c r="AK9" i="6"/>
  <c r="AK17" i="23"/>
  <c r="AM23" i="6"/>
  <c r="AL23" i="6"/>
  <c r="AI36" i="6"/>
  <c r="AI38" i="6" s="1"/>
  <c r="AI39" i="6" s="1"/>
  <c r="AI9" i="6"/>
  <c r="AN9" i="6"/>
  <c r="AN36" i="6"/>
  <c r="AN38" i="6" s="1"/>
  <c r="AN39" i="6" s="1"/>
  <c r="AN23" i="6"/>
  <c r="AH36" i="6"/>
  <c r="AH38" i="6" s="1"/>
  <c r="AH39" i="6" s="1"/>
  <c r="AH9" i="6"/>
  <c r="AO9" i="6"/>
  <c r="AO36" i="6"/>
  <c r="AO38" i="6" s="1"/>
  <c r="AO39" i="6" s="1"/>
  <c r="AO23" i="6"/>
  <c r="AP9" i="6"/>
  <c r="AP36" i="6"/>
  <c r="AP38" i="6" s="1"/>
  <c r="AP39" i="6" s="1"/>
  <c r="AO25" i="23"/>
  <c r="AQ25" i="23"/>
  <c r="AQ17" i="23"/>
  <c r="AP17" i="23"/>
  <c r="AL17" i="23"/>
  <c r="AP25" i="23"/>
  <c r="AQ24" i="23"/>
  <c r="AQ27" i="23" s="1"/>
  <c r="AQ75" i="23" s="1"/>
  <c r="AQ81" i="23" s="1"/>
  <c r="AH24" i="23"/>
  <c r="AH26" i="23" s="1"/>
  <c r="AO17" i="23"/>
  <c r="AK23" i="23"/>
  <c r="AK8" i="23"/>
  <c r="AH8" i="23"/>
  <c r="AM8" i="23"/>
  <c r="AJ23" i="23"/>
  <c r="AJ8" i="23"/>
  <c r="AM26" i="23"/>
  <c r="AM27" i="23"/>
  <c r="AM75" i="23" s="1"/>
  <c r="AM81" i="23" s="1"/>
  <c r="AM23" i="19" s="1"/>
  <c r="AM22" i="19" s="1"/>
  <c r="AO23" i="23"/>
  <c r="AO8" i="23"/>
  <c r="AI17" i="23"/>
  <c r="AP8" i="23"/>
  <c r="AL25" i="23"/>
  <c r="AP24" i="23"/>
  <c r="AL24" i="23"/>
  <c r="AK24" i="23"/>
  <c r="AQ8" i="23"/>
  <c r="AL8" i="23"/>
  <c r="AN23" i="23"/>
  <c r="AN8" i="23"/>
  <c r="AI23" i="23"/>
  <c r="AI8" i="23"/>
  <c r="AH17" i="23"/>
  <c r="AN17" i="23"/>
  <c r="AL27" i="23" l="1"/>
  <c r="AL75" i="23" s="1"/>
  <c r="AL81" i="23" s="1"/>
  <c r="AL23" i="19" s="1"/>
  <c r="AL22" i="19" s="1"/>
  <c r="AQ23" i="19"/>
  <c r="AQ22" i="19" s="1"/>
  <c r="AH27" i="23"/>
  <c r="AH75" i="23" s="1"/>
  <c r="AH81" i="23" s="1"/>
  <c r="AH23" i="19" s="1"/>
  <c r="AH22" i="19" s="1"/>
  <c r="AL26" i="23"/>
  <c r="AQ26" i="23"/>
  <c r="AP26" i="23"/>
  <c r="AP27" i="23"/>
  <c r="AP75" i="23" s="1"/>
  <c r="AP81" i="23" s="1"/>
  <c r="AP23" i="19" s="1"/>
  <c r="AP22" i="19" s="1"/>
  <c r="AI27" i="23"/>
  <c r="AI75" i="23" s="1"/>
  <c r="AI81" i="23" s="1"/>
  <c r="AI23" i="19" s="1"/>
  <c r="AI22" i="19" s="1"/>
  <c r="AI26" i="23"/>
  <c r="AK27" i="23"/>
  <c r="AK75" i="23" s="1"/>
  <c r="AK81" i="23" s="1"/>
  <c r="AK23" i="19" s="1"/>
  <c r="AK22" i="19" s="1"/>
  <c r="AK26" i="23"/>
  <c r="AJ27" i="23"/>
  <c r="AJ75" i="23" s="1"/>
  <c r="AJ81" i="23" s="1"/>
  <c r="AJ23" i="19" s="1"/>
  <c r="AJ22" i="19" s="1"/>
  <c r="AJ26" i="23"/>
  <c r="AN26" i="23"/>
  <c r="AN27" i="23"/>
  <c r="AN75" i="23" s="1"/>
  <c r="AN81" i="23" s="1"/>
  <c r="AN23" i="19" s="1"/>
  <c r="AN22" i="19" s="1"/>
  <c r="AO27" i="23"/>
  <c r="AO75" i="23" s="1"/>
  <c r="AO81" i="23" s="1"/>
  <c r="AO23" i="19" s="1"/>
  <c r="AO22" i="19" s="1"/>
  <c r="AO26" i="23"/>
  <c r="C15" i="2" l="1"/>
  <c r="D33" i="9" s="1"/>
  <c r="C10" i="2"/>
  <c r="C11" i="2"/>
  <c r="C12" i="2"/>
  <c r="D30" i="9" s="1"/>
  <c r="D29" i="9" l="1"/>
  <c r="D28" i="9"/>
  <c r="C55" i="2"/>
  <c r="C54" i="2"/>
  <c r="C58" i="2"/>
  <c r="C57" i="2"/>
  <c r="C56" i="2"/>
  <c r="E31" i="10" l="1"/>
  <c r="E48" i="10"/>
  <c r="E14" i="1"/>
  <c r="F31" i="10" l="1"/>
  <c r="F48" i="10"/>
  <c r="E47" i="23"/>
  <c r="F47" i="23"/>
  <c r="G47" i="23"/>
  <c r="H47" i="23"/>
  <c r="I47" i="23"/>
  <c r="J47" i="23"/>
  <c r="K47" i="23"/>
  <c r="L47" i="23"/>
  <c r="M47" i="23"/>
  <c r="N47" i="23"/>
  <c r="O47" i="23"/>
  <c r="P47" i="23"/>
  <c r="Q47" i="23"/>
  <c r="R47" i="23"/>
  <c r="S47" i="23"/>
  <c r="T47" i="23"/>
  <c r="U47" i="23"/>
  <c r="V47" i="23"/>
  <c r="W47" i="23"/>
  <c r="X47" i="23"/>
  <c r="Y47" i="23"/>
  <c r="Z47" i="23"/>
  <c r="AA47" i="23"/>
  <c r="AB47" i="23"/>
  <c r="AC47" i="23"/>
  <c r="AD47" i="23"/>
  <c r="AE47" i="23"/>
  <c r="AF47" i="23"/>
  <c r="AG47" i="23"/>
  <c r="E48" i="23"/>
  <c r="F48" i="23"/>
  <c r="G48" i="23"/>
  <c r="H48" i="23"/>
  <c r="I48" i="23"/>
  <c r="J48" i="23"/>
  <c r="K48" i="23"/>
  <c r="L48" i="23"/>
  <c r="M48" i="23"/>
  <c r="N48" i="23"/>
  <c r="O48" i="23"/>
  <c r="P48" i="23"/>
  <c r="Q48" i="23"/>
  <c r="R48" i="23"/>
  <c r="S48" i="23"/>
  <c r="T48" i="23"/>
  <c r="U48" i="23"/>
  <c r="V48" i="23"/>
  <c r="W48" i="23"/>
  <c r="X48" i="23"/>
  <c r="Y48" i="23"/>
  <c r="Z48" i="23"/>
  <c r="AA48" i="23"/>
  <c r="AB48" i="23"/>
  <c r="AC48" i="23"/>
  <c r="AD48" i="23"/>
  <c r="AE48" i="23"/>
  <c r="AF48" i="23"/>
  <c r="AG48" i="23"/>
  <c r="E49" i="23"/>
  <c r="F49" i="23"/>
  <c r="G49" i="23"/>
  <c r="H49" i="23"/>
  <c r="I49" i="23"/>
  <c r="J49" i="23"/>
  <c r="K49" i="23"/>
  <c r="L49" i="23"/>
  <c r="M49" i="23"/>
  <c r="N49" i="23"/>
  <c r="O49" i="23"/>
  <c r="P49" i="23"/>
  <c r="Q49" i="23"/>
  <c r="R49" i="23"/>
  <c r="S49" i="23"/>
  <c r="T49" i="23"/>
  <c r="U49" i="23"/>
  <c r="V49" i="23"/>
  <c r="W49" i="23"/>
  <c r="X49" i="23"/>
  <c r="Y49" i="23"/>
  <c r="Z49" i="23"/>
  <c r="AA49" i="23"/>
  <c r="AB49" i="23"/>
  <c r="AC49" i="23"/>
  <c r="AD49" i="23"/>
  <c r="AE49" i="23"/>
  <c r="AF49" i="23"/>
  <c r="AG49" i="23"/>
  <c r="E50" i="23"/>
  <c r="F50" i="23"/>
  <c r="G50" i="23"/>
  <c r="H50" i="23"/>
  <c r="I50" i="23"/>
  <c r="J50" i="23"/>
  <c r="K50" i="23"/>
  <c r="L50" i="23"/>
  <c r="M50" i="23"/>
  <c r="N50" i="23"/>
  <c r="O50" i="23"/>
  <c r="P50" i="23"/>
  <c r="Q50" i="23"/>
  <c r="R50" i="23"/>
  <c r="S50" i="23"/>
  <c r="T50" i="23"/>
  <c r="U50" i="23"/>
  <c r="V50" i="23"/>
  <c r="W50" i="23"/>
  <c r="X50" i="23"/>
  <c r="Y50" i="23"/>
  <c r="Z50" i="23"/>
  <c r="AA50" i="23"/>
  <c r="AB50" i="23"/>
  <c r="AC50" i="23"/>
  <c r="AD50" i="23"/>
  <c r="AE50" i="23"/>
  <c r="AF50" i="23"/>
  <c r="AG50" i="23"/>
  <c r="E51" i="23"/>
  <c r="F51" i="23"/>
  <c r="G51" i="23"/>
  <c r="H51" i="23"/>
  <c r="I51" i="23"/>
  <c r="J51" i="23"/>
  <c r="K51" i="23"/>
  <c r="L51" i="23"/>
  <c r="M51" i="23"/>
  <c r="N51" i="23"/>
  <c r="O51" i="23"/>
  <c r="P51" i="23"/>
  <c r="Q51" i="23"/>
  <c r="R51" i="23"/>
  <c r="S51" i="23"/>
  <c r="T51" i="23"/>
  <c r="U51" i="23"/>
  <c r="V51" i="23"/>
  <c r="W51" i="23"/>
  <c r="X51" i="23"/>
  <c r="Y51" i="23"/>
  <c r="Z51" i="23"/>
  <c r="AA51" i="23"/>
  <c r="AB51" i="23"/>
  <c r="AC51" i="23"/>
  <c r="AD51" i="23"/>
  <c r="AE51" i="23"/>
  <c r="AF51" i="23"/>
  <c r="AG51" i="23"/>
  <c r="E52" i="23"/>
  <c r="F52" i="23"/>
  <c r="G52" i="23"/>
  <c r="H52" i="23"/>
  <c r="I52" i="23"/>
  <c r="J52" i="23"/>
  <c r="K52" i="23"/>
  <c r="L52" i="23"/>
  <c r="M52" i="23"/>
  <c r="N52" i="23"/>
  <c r="O52" i="23"/>
  <c r="P52" i="23"/>
  <c r="Q52" i="23"/>
  <c r="R52" i="23"/>
  <c r="S52" i="23"/>
  <c r="T52" i="23"/>
  <c r="U52" i="23"/>
  <c r="V52" i="23"/>
  <c r="W52" i="23"/>
  <c r="X52" i="23"/>
  <c r="Y52" i="23"/>
  <c r="Z52" i="23"/>
  <c r="AA52" i="23"/>
  <c r="AB52" i="23"/>
  <c r="AC52" i="23"/>
  <c r="AD52" i="23"/>
  <c r="AE52" i="23"/>
  <c r="AF52" i="23"/>
  <c r="AG52" i="23"/>
  <c r="E53" i="23"/>
  <c r="F53" i="23"/>
  <c r="G53" i="23"/>
  <c r="H53" i="23"/>
  <c r="I53" i="23"/>
  <c r="J53" i="23"/>
  <c r="K53" i="23"/>
  <c r="L53" i="23"/>
  <c r="M53" i="23"/>
  <c r="N53" i="23"/>
  <c r="O53" i="23"/>
  <c r="P53" i="23"/>
  <c r="Q53" i="23"/>
  <c r="R53" i="23"/>
  <c r="S53" i="23"/>
  <c r="T53" i="23"/>
  <c r="U53" i="23"/>
  <c r="V53" i="23"/>
  <c r="W53" i="23"/>
  <c r="X53" i="23"/>
  <c r="Y53" i="23"/>
  <c r="Z53" i="23"/>
  <c r="AA53" i="23"/>
  <c r="AB53" i="23"/>
  <c r="AC53" i="23"/>
  <c r="AD53" i="23"/>
  <c r="AE53" i="23"/>
  <c r="AF53" i="23"/>
  <c r="AG53" i="23"/>
  <c r="E54" i="23"/>
  <c r="F54" i="23"/>
  <c r="G54" i="23"/>
  <c r="H54" i="23"/>
  <c r="I54" i="23"/>
  <c r="J54" i="23"/>
  <c r="K54" i="23"/>
  <c r="L54" i="23"/>
  <c r="M54" i="23"/>
  <c r="N54" i="23"/>
  <c r="O54" i="23"/>
  <c r="P54" i="23"/>
  <c r="Q54" i="23"/>
  <c r="R54" i="23"/>
  <c r="S54" i="23"/>
  <c r="T54" i="23"/>
  <c r="U54" i="23"/>
  <c r="V54" i="23"/>
  <c r="W54" i="23"/>
  <c r="X54" i="23"/>
  <c r="Y54" i="23"/>
  <c r="Z54" i="23"/>
  <c r="AA54" i="23"/>
  <c r="AB54" i="23"/>
  <c r="AC54" i="23"/>
  <c r="AD54" i="23"/>
  <c r="AE54" i="23"/>
  <c r="AF54" i="23"/>
  <c r="AG54" i="23"/>
  <c r="D54" i="23"/>
  <c r="D53" i="23"/>
  <c r="D52" i="23"/>
  <c r="D51" i="23"/>
  <c r="D50" i="23"/>
  <c r="D49" i="23"/>
  <c r="D48" i="23"/>
  <c r="D47" i="23"/>
  <c r="E37" i="23"/>
  <c r="F37" i="23"/>
  <c r="G37" i="23"/>
  <c r="H37" i="23"/>
  <c r="H65" i="23" s="1"/>
  <c r="I37" i="23"/>
  <c r="J37" i="23"/>
  <c r="K37" i="23"/>
  <c r="L37" i="23"/>
  <c r="M37" i="23"/>
  <c r="N37" i="23"/>
  <c r="O37" i="23"/>
  <c r="P37" i="23"/>
  <c r="Q37" i="23"/>
  <c r="R37" i="23"/>
  <c r="S37" i="23"/>
  <c r="T37" i="23"/>
  <c r="T65" i="23" s="1"/>
  <c r="U37" i="23"/>
  <c r="V37" i="23"/>
  <c r="W37" i="23"/>
  <c r="X37" i="23"/>
  <c r="Y37" i="23"/>
  <c r="Z37" i="23"/>
  <c r="AA37" i="23"/>
  <c r="AB37" i="23"/>
  <c r="AC37" i="23"/>
  <c r="AD37" i="23"/>
  <c r="AE37" i="23"/>
  <c r="AF37" i="23"/>
  <c r="AF65" i="23" s="1"/>
  <c r="AG37" i="23"/>
  <c r="E38" i="23"/>
  <c r="F38" i="23"/>
  <c r="G38" i="23"/>
  <c r="H38" i="23"/>
  <c r="I38" i="23"/>
  <c r="J38" i="23"/>
  <c r="K38" i="23"/>
  <c r="L38" i="23"/>
  <c r="M38" i="23"/>
  <c r="N38" i="23"/>
  <c r="O38" i="23"/>
  <c r="O66" i="23" s="1"/>
  <c r="P38" i="23"/>
  <c r="Q38" i="23"/>
  <c r="R38" i="23"/>
  <c r="S38" i="23"/>
  <c r="T38" i="23"/>
  <c r="U38" i="23"/>
  <c r="V38" i="23"/>
  <c r="W38" i="23"/>
  <c r="X38" i="23"/>
  <c r="Y38" i="23"/>
  <c r="Z38" i="23"/>
  <c r="AA38" i="23"/>
  <c r="AA66" i="23" s="1"/>
  <c r="AB38" i="23"/>
  <c r="AC38" i="23"/>
  <c r="AD38" i="23"/>
  <c r="AE38" i="23"/>
  <c r="AF38" i="23"/>
  <c r="AG38" i="23"/>
  <c r="E39" i="23"/>
  <c r="F39" i="23"/>
  <c r="G39" i="23"/>
  <c r="H39" i="23"/>
  <c r="I39" i="23"/>
  <c r="J39" i="23"/>
  <c r="J67" i="23" s="1"/>
  <c r="K39" i="23"/>
  <c r="L39" i="23"/>
  <c r="M39" i="23"/>
  <c r="N39" i="23"/>
  <c r="O39" i="23"/>
  <c r="P39" i="23"/>
  <c r="Q39" i="23"/>
  <c r="R39" i="23"/>
  <c r="S39" i="23"/>
  <c r="T39" i="23"/>
  <c r="U39" i="23"/>
  <c r="V39" i="23"/>
  <c r="V67" i="23" s="1"/>
  <c r="W39" i="23"/>
  <c r="X39" i="23"/>
  <c r="Y39" i="23"/>
  <c r="Z39" i="23"/>
  <c r="AA39" i="23"/>
  <c r="AB39" i="23"/>
  <c r="AC39" i="23"/>
  <c r="AD39" i="23"/>
  <c r="AE39" i="23"/>
  <c r="AF39" i="23"/>
  <c r="AG39" i="23"/>
  <c r="E40" i="23"/>
  <c r="E68" i="23" s="1"/>
  <c r="F40" i="23"/>
  <c r="G40" i="23"/>
  <c r="H40" i="23"/>
  <c r="I40" i="23"/>
  <c r="J40" i="23"/>
  <c r="K40" i="23"/>
  <c r="L40" i="23"/>
  <c r="M40" i="23"/>
  <c r="N40" i="23"/>
  <c r="O40" i="23"/>
  <c r="P40" i="23"/>
  <c r="Q40" i="23"/>
  <c r="Q68" i="23" s="1"/>
  <c r="R40" i="23"/>
  <c r="S40" i="23"/>
  <c r="T40" i="23"/>
  <c r="U40" i="23"/>
  <c r="V40" i="23"/>
  <c r="W40" i="23"/>
  <c r="X40" i="23"/>
  <c r="Y40" i="23"/>
  <c r="Z40" i="23"/>
  <c r="AA40" i="23"/>
  <c r="AB40" i="23"/>
  <c r="AC40" i="23"/>
  <c r="AC68" i="23" s="1"/>
  <c r="AD40" i="23"/>
  <c r="AE40" i="23"/>
  <c r="AF40" i="23"/>
  <c r="AG40" i="23"/>
  <c r="D40" i="23"/>
  <c r="D39" i="23"/>
  <c r="D38" i="23"/>
  <c r="D37" i="23"/>
  <c r="E33" i="23"/>
  <c r="E61" i="23" s="1"/>
  <c r="F33" i="23"/>
  <c r="F61" i="23" s="1"/>
  <c r="G33" i="23"/>
  <c r="G61" i="23" s="1"/>
  <c r="H33" i="23"/>
  <c r="H61" i="23" s="1"/>
  <c r="I33" i="23"/>
  <c r="I61" i="23" s="1"/>
  <c r="J33" i="23"/>
  <c r="J61" i="23" s="1"/>
  <c r="K33" i="23"/>
  <c r="L33" i="23"/>
  <c r="M33" i="23"/>
  <c r="N33" i="23"/>
  <c r="N61" i="23" s="1"/>
  <c r="O33" i="23"/>
  <c r="O61" i="23" s="1"/>
  <c r="P33" i="23"/>
  <c r="P61" i="23" s="1"/>
  <c r="Q33" i="23"/>
  <c r="Q61" i="23" s="1"/>
  <c r="R33" i="23"/>
  <c r="R61" i="23" s="1"/>
  <c r="S33" i="23"/>
  <c r="S61" i="23" s="1"/>
  <c r="T33" i="23"/>
  <c r="T61" i="23" s="1"/>
  <c r="U33" i="23"/>
  <c r="U61" i="23" s="1"/>
  <c r="V33" i="23"/>
  <c r="W33" i="23"/>
  <c r="X33" i="23"/>
  <c r="Y33" i="23"/>
  <c r="Y61" i="23" s="1"/>
  <c r="Z33" i="23"/>
  <c r="Z61" i="23" s="1"/>
  <c r="AA33" i="23"/>
  <c r="AA61" i="23" s="1"/>
  <c r="AB33" i="23"/>
  <c r="AB61" i="23" s="1"/>
  <c r="AC33" i="23"/>
  <c r="AC61" i="23" s="1"/>
  <c r="AD33" i="23"/>
  <c r="AD61" i="23" s="1"/>
  <c r="AE33" i="23"/>
  <c r="AE61" i="23" s="1"/>
  <c r="AF33" i="23"/>
  <c r="AF61" i="23" s="1"/>
  <c r="AG33" i="23"/>
  <c r="AG61" i="23" s="1"/>
  <c r="E34" i="23"/>
  <c r="E62" i="23" s="1"/>
  <c r="F34" i="23"/>
  <c r="G34" i="23"/>
  <c r="H34" i="23"/>
  <c r="I34" i="23"/>
  <c r="I62" i="23" s="1"/>
  <c r="J34" i="23"/>
  <c r="J62" i="23" s="1"/>
  <c r="K34" i="23"/>
  <c r="K62" i="23" s="1"/>
  <c r="L34" i="23"/>
  <c r="L62" i="23" s="1"/>
  <c r="M34" i="23"/>
  <c r="M62" i="23" s="1"/>
  <c r="N34" i="23"/>
  <c r="N62" i="23" s="1"/>
  <c r="O34" i="23"/>
  <c r="O62" i="23" s="1"/>
  <c r="P34" i="23"/>
  <c r="P62" i="23" s="1"/>
  <c r="Q34" i="23"/>
  <c r="Q62" i="23" s="1"/>
  <c r="R34" i="23"/>
  <c r="S34" i="23"/>
  <c r="T34" i="23"/>
  <c r="U34" i="23"/>
  <c r="U62" i="23" s="1"/>
  <c r="V34" i="23"/>
  <c r="V62" i="23" s="1"/>
  <c r="W34" i="23"/>
  <c r="W62" i="23" s="1"/>
  <c r="X34" i="23"/>
  <c r="X62" i="23" s="1"/>
  <c r="Y34" i="23"/>
  <c r="Y62" i="23" s="1"/>
  <c r="Z34" i="23"/>
  <c r="Z62" i="23" s="1"/>
  <c r="AA34" i="23"/>
  <c r="AA62" i="23" s="1"/>
  <c r="AB34" i="23"/>
  <c r="AB62" i="23" s="1"/>
  <c r="AC34" i="23"/>
  <c r="AC62" i="23" s="1"/>
  <c r="AD34" i="23"/>
  <c r="AE34" i="23"/>
  <c r="AF34" i="23"/>
  <c r="AG34" i="23"/>
  <c r="AG62" i="23" s="1"/>
  <c r="E35" i="23"/>
  <c r="E63" i="23" s="1"/>
  <c r="F35" i="23"/>
  <c r="F63" i="23" s="1"/>
  <c r="G35" i="23"/>
  <c r="H35" i="23"/>
  <c r="H63" i="23" s="1"/>
  <c r="I35" i="23"/>
  <c r="I63" i="23" s="1"/>
  <c r="J35" i="23"/>
  <c r="J63" i="23" s="1"/>
  <c r="K35" i="23"/>
  <c r="K63" i="23" s="1"/>
  <c r="L35" i="23"/>
  <c r="L63" i="23" s="1"/>
  <c r="M35" i="23"/>
  <c r="N35" i="23"/>
  <c r="O35" i="23"/>
  <c r="P35" i="23"/>
  <c r="P63" i="23" s="1"/>
  <c r="Q35" i="23"/>
  <c r="Q63" i="23" s="1"/>
  <c r="R35" i="23"/>
  <c r="R63" i="23" s="1"/>
  <c r="S35" i="23"/>
  <c r="S63" i="23" s="1"/>
  <c r="T35" i="23"/>
  <c r="T63" i="23" s="1"/>
  <c r="U35" i="23"/>
  <c r="U63" i="23" s="1"/>
  <c r="V35" i="23"/>
  <c r="V63" i="23" s="1"/>
  <c r="W35" i="23"/>
  <c r="W63" i="23" s="1"/>
  <c r="X35" i="23"/>
  <c r="X63" i="23" s="1"/>
  <c r="Y35" i="23"/>
  <c r="Y63" i="23" s="1"/>
  <c r="Z35" i="23"/>
  <c r="AA35" i="23"/>
  <c r="AB35" i="23"/>
  <c r="AB63" i="23" s="1"/>
  <c r="AC35" i="23"/>
  <c r="AC63" i="23" s="1"/>
  <c r="AD35" i="23"/>
  <c r="AD63" i="23" s="1"/>
  <c r="AE35" i="23"/>
  <c r="AE63" i="23" s="1"/>
  <c r="AF35" i="23"/>
  <c r="AF63" i="23" s="1"/>
  <c r="AG35" i="23"/>
  <c r="AG63" i="23" s="1"/>
  <c r="E36" i="23"/>
  <c r="E64" i="23" s="1"/>
  <c r="F36" i="23"/>
  <c r="F64" i="23" s="1"/>
  <c r="G36" i="23"/>
  <c r="G64" i="23" s="1"/>
  <c r="H36" i="23"/>
  <c r="H64" i="23" s="1"/>
  <c r="I36" i="23"/>
  <c r="J36" i="23"/>
  <c r="K36" i="23"/>
  <c r="K64" i="23" s="1"/>
  <c r="L36" i="23"/>
  <c r="L64" i="23" s="1"/>
  <c r="M36" i="23"/>
  <c r="M64" i="23" s="1"/>
  <c r="N36" i="23"/>
  <c r="N64" i="23" s="1"/>
  <c r="O36" i="23"/>
  <c r="O64" i="23" s="1"/>
  <c r="P36" i="23"/>
  <c r="P64" i="23" s="1"/>
  <c r="Q36" i="23"/>
  <c r="Q64" i="23" s="1"/>
  <c r="R36" i="23"/>
  <c r="R64" i="23" s="1"/>
  <c r="S36" i="23"/>
  <c r="S64" i="23" s="1"/>
  <c r="T36" i="23"/>
  <c r="U36" i="23"/>
  <c r="V36" i="23"/>
  <c r="W36" i="23"/>
  <c r="W64" i="23" s="1"/>
  <c r="X36" i="23"/>
  <c r="X64" i="23" s="1"/>
  <c r="Y36" i="23"/>
  <c r="Y64" i="23" s="1"/>
  <c r="Z36" i="23"/>
  <c r="Z64" i="23" s="1"/>
  <c r="AA36" i="23"/>
  <c r="AA64" i="23" s="1"/>
  <c r="AB36" i="23"/>
  <c r="AB64" i="23" s="1"/>
  <c r="AC36" i="23"/>
  <c r="AC64" i="23" s="1"/>
  <c r="AD36" i="23"/>
  <c r="AD64" i="23" s="1"/>
  <c r="AE36" i="23"/>
  <c r="AE64" i="23" s="1"/>
  <c r="AF36" i="23"/>
  <c r="AF64" i="23" s="1"/>
  <c r="AG36" i="23"/>
  <c r="D36" i="23"/>
  <c r="D35" i="23"/>
  <c r="D34" i="23"/>
  <c r="D33" i="23"/>
  <c r="H71" i="18"/>
  <c r="L71" i="18"/>
  <c r="P71" i="18"/>
  <c r="T71" i="18"/>
  <c r="X71" i="18"/>
  <c r="AB71" i="18"/>
  <c r="AF71" i="18"/>
  <c r="I72" i="18"/>
  <c r="J72" i="18"/>
  <c r="Q72" i="18"/>
  <c r="R72" i="18"/>
  <c r="Y72" i="18"/>
  <c r="Z72" i="18"/>
  <c r="AG72" i="18"/>
  <c r="F73" i="18"/>
  <c r="N73" i="18"/>
  <c r="V73" i="18"/>
  <c r="AD73" i="18"/>
  <c r="D71" i="18"/>
  <c r="D73" i="18"/>
  <c r="H73" i="18"/>
  <c r="L73" i="18"/>
  <c r="P73" i="18"/>
  <c r="T73" i="18"/>
  <c r="W48" i="18"/>
  <c r="X73" i="18"/>
  <c r="AB73" i="18"/>
  <c r="AF73" i="18"/>
  <c r="H72" i="18"/>
  <c r="J48" i="18"/>
  <c r="L72" i="18"/>
  <c r="P72" i="18"/>
  <c r="X72" i="18"/>
  <c r="Z48" i="18"/>
  <c r="AB72" i="18"/>
  <c r="AF72" i="18"/>
  <c r="D48" i="18"/>
  <c r="E48" i="18"/>
  <c r="I48" i="18"/>
  <c r="M48" i="18"/>
  <c r="Q48" i="18"/>
  <c r="U48" i="18"/>
  <c r="Y48" i="18"/>
  <c r="AC48" i="18"/>
  <c r="AG48" i="18"/>
  <c r="E67" i="18"/>
  <c r="F67" i="18"/>
  <c r="G67" i="18"/>
  <c r="H67" i="18"/>
  <c r="I67" i="18"/>
  <c r="J67" i="18"/>
  <c r="K67" i="18"/>
  <c r="L67" i="18"/>
  <c r="M67" i="18"/>
  <c r="N67" i="18"/>
  <c r="O67" i="18"/>
  <c r="P67" i="18"/>
  <c r="Q67" i="18"/>
  <c r="R67" i="18"/>
  <c r="S67" i="18"/>
  <c r="T67" i="18"/>
  <c r="U67" i="18"/>
  <c r="V67" i="18"/>
  <c r="W67" i="18"/>
  <c r="X67" i="18"/>
  <c r="Y67" i="18"/>
  <c r="Z67" i="18"/>
  <c r="AA67" i="18"/>
  <c r="AB67" i="18"/>
  <c r="AC67" i="18"/>
  <c r="AD67" i="18"/>
  <c r="AE67" i="18"/>
  <c r="AF67" i="18"/>
  <c r="AG67" i="18"/>
  <c r="E68" i="18"/>
  <c r="F68" i="18"/>
  <c r="G68" i="18"/>
  <c r="H68" i="18"/>
  <c r="I68" i="18"/>
  <c r="J68" i="18"/>
  <c r="K68" i="18"/>
  <c r="L68" i="18"/>
  <c r="M68" i="18"/>
  <c r="N68" i="18"/>
  <c r="O68" i="18"/>
  <c r="P68" i="18"/>
  <c r="Q68" i="18"/>
  <c r="R68" i="18"/>
  <c r="S68" i="18"/>
  <c r="T68" i="18"/>
  <c r="U68" i="18"/>
  <c r="V68" i="18"/>
  <c r="W68" i="18"/>
  <c r="X68" i="18"/>
  <c r="Y68" i="18"/>
  <c r="Z68" i="18"/>
  <c r="AA68" i="18"/>
  <c r="AB68" i="18"/>
  <c r="AC68" i="18"/>
  <c r="AD68" i="18"/>
  <c r="AE68" i="18"/>
  <c r="AF68" i="18"/>
  <c r="AG68" i="18"/>
  <c r="E69" i="18"/>
  <c r="F69" i="18"/>
  <c r="G69" i="18"/>
  <c r="H69" i="18"/>
  <c r="I69" i="18"/>
  <c r="J69" i="18"/>
  <c r="K69" i="18"/>
  <c r="L69" i="18"/>
  <c r="M69" i="18"/>
  <c r="N69" i="18"/>
  <c r="O69" i="18"/>
  <c r="P69" i="18"/>
  <c r="Q69" i="18"/>
  <c r="R69" i="18"/>
  <c r="S69" i="18"/>
  <c r="T69" i="18"/>
  <c r="U69" i="18"/>
  <c r="V69" i="18"/>
  <c r="W69" i="18"/>
  <c r="X69" i="18"/>
  <c r="Y69" i="18"/>
  <c r="Z69" i="18"/>
  <c r="AA69" i="18"/>
  <c r="AB69" i="18"/>
  <c r="AC69" i="18"/>
  <c r="AD69" i="18"/>
  <c r="AE69" i="18"/>
  <c r="AF69" i="18"/>
  <c r="AG69" i="18"/>
  <c r="E70" i="18"/>
  <c r="F70" i="18"/>
  <c r="G70" i="18"/>
  <c r="H70" i="18"/>
  <c r="I70" i="18"/>
  <c r="J70" i="18"/>
  <c r="K70" i="18"/>
  <c r="L70" i="18"/>
  <c r="M70" i="18"/>
  <c r="N70" i="18"/>
  <c r="O70" i="18"/>
  <c r="P70" i="18"/>
  <c r="Q70" i="18"/>
  <c r="R70" i="18"/>
  <c r="S70" i="18"/>
  <c r="T70" i="18"/>
  <c r="U70" i="18"/>
  <c r="V70" i="18"/>
  <c r="W70" i="18"/>
  <c r="X70" i="18"/>
  <c r="Y70" i="18"/>
  <c r="Z70" i="18"/>
  <c r="AA70" i="18"/>
  <c r="AB70" i="18"/>
  <c r="AC70" i="18"/>
  <c r="AD70" i="18"/>
  <c r="AE70" i="18"/>
  <c r="AF70" i="18"/>
  <c r="AG70" i="18"/>
  <c r="E71" i="18"/>
  <c r="F71" i="18"/>
  <c r="G71" i="18"/>
  <c r="I71" i="18"/>
  <c r="J71" i="18"/>
  <c r="K71" i="18"/>
  <c r="M71" i="18"/>
  <c r="N71" i="18"/>
  <c r="O71" i="18"/>
  <c r="Q71" i="18"/>
  <c r="R71" i="18"/>
  <c r="S71" i="18"/>
  <c r="U71" i="18"/>
  <c r="V71" i="18"/>
  <c r="W71" i="18"/>
  <c r="Y71" i="18"/>
  <c r="Z71" i="18"/>
  <c r="AA71" i="18"/>
  <c r="AC71" i="18"/>
  <c r="AD71" i="18"/>
  <c r="AE71" i="18"/>
  <c r="AG71" i="18"/>
  <c r="E72" i="18"/>
  <c r="F72" i="18"/>
  <c r="M72" i="18"/>
  <c r="N72" i="18"/>
  <c r="U72" i="18"/>
  <c r="V72" i="18"/>
  <c r="AC72" i="18"/>
  <c r="AD72" i="18"/>
  <c r="G73" i="18"/>
  <c r="J73" i="18"/>
  <c r="K73" i="18"/>
  <c r="O73" i="18"/>
  <c r="R73" i="18"/>
  <c r="S73" i="18"/>
  <c r="W73" i="18"/>
  <c r="Z73" i="18"/>
  <c r="AA73" i="18"/>
  <c r="AE73" i="18"/>
  <c r="D68" i="18"/>
  <c r="D69" i="18"/>
  <c r="D70" i="18"/>
  <c r="D72" i="18"/>
  <c r="D67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Z19" i="18"/>
  <c r="AA19" i="18"/>
  <c r="AB19" i="18"/>
  <c r="AC19" i="18"/>
  <c r="AD19" i="18"/>
  <c r="AE19" i="18"/>
  <c r="AF19" i="18"/>
  <c r="AG19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AA20" i="18"/>
  <c r="AB20" i="18"/>
  <c r="AC20" i="18"/>
  <c r="AD20" i="18"/>
  <c r="AE20" i="18"/>
  <c r="AF20" i="18"/>
  <c r="AG20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W21" i="18"/>
  <c r="X21" i="18"/>
  <c r="Y21" i="18"/>
  <c r="Z21" i="18"/>
  <c r="AA21" i="18"/>
  <c r="AB21" i="18"/>
  <c r="AC21" i="18"/>
  <c r="AD21" i="18"/>
  <c r="AE21" i="18"/>
  <c r="AF21" i="18"/>
  <c r="AG21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AA22" i="18"/>
  <c r="AB22" i="18"/>
  <c r="AC22" i="18"/>
  <c r="AD22" i="18"/>
  <c r="AE22" i="18"/>
  <c r="AF22" i="18"/>
  <c r="AG22" i="18"/>
  <c r="D22" i="18"/>
  <c r="D21" i="18"/>
  <c r="D20" i="18"/>
  <c r="D19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X18" i="18"/>
  <c r="Y18" i="18"/>
  <c r="Z18" i="18"/>
  <c r="AA18" i="18"/>
  <c r="AB18" i="18"/>
  <c r="AC18" i="18"/>
  <c r="AD18" i="18"/>
  <c r="AE18" i="18"/>
  <c r="AF18" i="18"/>
  <c r="AG18" i="18"/>
  <c r="D18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X17" i="18"/>
  <c r="Y17" i="18"/>
  <c r="Z17" i="18"/>
  <c r="AA17" i="18"/>
  <c r="AB17" i="18"/>
  <c r="AC17" i="18"/>
  <c r="AD17" i="18"/>
  <c r="AE17" i="18"/>
  <c r="AF17" i="18"/>
  <c r="AG17" i="18"/>
  <c r="D17" i="18"/>
  <c r="E10" i="18"/>
  <c r="F10" i="18"/>
  <c r="G10" i="18"/>
  <c r="H10" i="18"/>
  <c r="I10" i="18"/>
  <c r="J10" i="18"/>
  <c r="K10" i="18"/>
  <c r="L10" i="18"/>
  <c r="M10" i="18"/>
  <c r="N10" i="18"/>
  <c r="O10" i="18"/>
  <c r="P10" i="18"/>
  <c r="Q10" i="18"/>
  <c r="R10" i="18"/>
  <c r="S10" i="18"/>
  <c r="T10" i="18"/>
  <c r="U10" i="18"/>
  <c r="V10" i="18"/>
  <c r="W10" i="18"/>
  <c r="X10" i="18"/>
  <c r="Y10" i="18"/>
  <c r="Z10" i="18"/>
  <c r="AA10" i="18"/>
  <c r="AB10" i="18"/>
  <c r="AC10" i="18"/>
  <c r="AD10" i="18"/>
  <c r="AE10" i="18"/>
  <c r="AF10" i="18"/>
  <c r="AG10" i="18"/>
  <c r="E9" i="18"/>
  <c r="F9" i="18"/>
  <c r="G9" i="18"/>
  <c r="H9" i="18"/>
  <c r="I9" i="18"/>
  <c r="J9" i="18"/>
  <c r="K9" i="18"/>
  <c r="L9" i="18"/>
  <c r="M9" i="18"/>
  <c r="N9" i="18"/>
  <c r="O9" i="18"/>
  <c r="P9" i="18"/>
  <c r="Q9" i="18"/>
  <c r="Q33" i="18" s="1"/>
  <c r="R9" i="18"/>
  <c r="S9" i="18"/>
  <c r="T9" i="18"/>
  <c r="U9" i="18"/>
  <c r="V9" i="18"/>
  <c r="W9" i="18"/>
  <c r="X9" i="18"/>
  <c r="Y9" i="18"/>
  <c r="Z9" i="18"/>
  <c r="AA9" i="18"/>
  <c r="AB9" i="18"/>
  <c r="AC9" i="18"/>
  <c r="AD9" i="18"/>
  <c r="AE9" i="18"/>
  <c r="AF9" i="18"/>
  <c r="AG9" i="18"/>
  <c r="E8" i="18"/>
  <c r="F8" i="18"/>
  <c r="G8" i="18"/>
  <c r="H8" i="18"/>
  <c r="I8" i="18"/>
  <c r="J8" i="18"/>
  <c r="K8" i="18"/>
  <c r="L8" i="18"/>
  <c r="M8" i="18"/>
  <c r="N8" i="18"/>
  <c r="O8" i="18"/>
  <c r="P8" i="18"/>
  <c r="Q8" i="18"/>
  <c r="R8" i="18"/>
  <c r="S8" i="18"/>
  <c r="T8" i="18"/>
  <c r="U8" i="18"/>
  <c r="V8" i="18"/>
  <c r="W8" i="18"/>
  <c r="X8" i="18"/>
  <c r="Y8" i="18"/>
  <c r="Z8" i="18"/>
  <c r="AA8" i="18"/>
  <c r="AB8" i="18"/>
  <c r="AC8" i="18"/>
  <c r="AD8" i="18"/>
  <c r="AE8" i="18"/>
  <c r="AF8" i="18"/>
  <c r="AG8" i="18"/>
  <c r="D10" i="18"/>
  <c r="D9" i="18"/>
  <c r="D8" i="18"/>
  <c r="D131" i="21"/>
  <c r="D127" i="21"/>
  <c r="E131" i="21"/>
  <c r="E148" i="21" s="1"/>
  <c r="F131" i="21"/>
  <c r="F148" i="21" s="1"/>
  <c r="G131" i="21"/>
  <c r="G148" i="21" s="1"/>
  <c r="H131" i="21"/>
  <c r="H148" i="21" s="1"/>
  <c r="I131" i="21"/>
  <c r="I148" i="21" s="1"/>
  <c r="J131" i="21"/>
  <c r="J148" i="21" s="1"/>
  <c r="K131" i="21"/>
  <c r="K148" i="21" s="1"/>
  <c r="L131" i="21"/>
  <c r="L148" i="21" s="1"/>
  <c r="M131" i="21"/>
  <c r="M148" i="21" s="1"/>
  <c r="N131" i="21"/>
  <c r="N148" i="21" s="1"/>
  <c r="O131" i="21"/>
  <c r="O148" i="21" s="1"/>
  <c r="P131" i="21"/>
  <c r="P148" i="21" s="1"/>
  <c r="Q131" i="21"/>
  <c r="Q148" i="21" s="1"/>
  <c r="R131" i="21"/>
  <c r="R148" i="21" s="1"/>
  <c r="S131" i="21"/>
  <c r="S148" i="21" s="1"/>
  <c r="T131" i="21"/>
  <c r="T148" i="21" s="1"/>
  <c r="U131" i="21"/>
  <c r="U148" i="21" s="1"/>
  <c r="V131" i="21"/>
  <c r="V148" i="21" s="1"/>
  <c r="W131" i="21"/>
  <c r="W148" i="21" s="1"/>
  <c r="X131" i="21"/>
  <c r="X148" i="21" s="1"/>
  <c r="Y131" i="21"/>
  <c r="Y148" i="21" s="1"/>
  <c r="Z131" i="21"/>
  <c r="Z148" i="21" s="1"/>
  <c r="AA131" i="21"/>
  <c r="AA148" i="21" s="1"/>
  <c r="AB131" i="21"/>
  <c r="AB148" i="21" s="1"/>
  <c r="AC131" i="21"/>
  <c r="AC148" i="21" s="1"/>
  <c r="AD131" i="21"/>
  <c r="AD148" i="21" s="1"/>
  <c r="AE131" i="21"/>
  <c r="AE148" i="21" s="1"/>
  <c r="AF131" i="21"/>
  <c r="AF148" i="21" s="1"/>
  <c r="AG131" i="21"/>
  <c r="AG148" i="21" s="1"/>
  <c r="E127" i="21"/>
  <c r="E144" i="21" s="1"/>
  <c r="F127" i="21"/>
  <c r="F144" i="21" s="1"/>
  <c r="G127" i="21"/>
  <c r="G144" i="21" s="1"/>
  <c r="H127" i="21"/>
  <c r="H144" i="21" s="1"/>
  <c r="I127" i="21"/>
  <c r="I144" i="21" s="1"/>
  <c r="J127" i="21"/>
  <c r="J144" i="21" s="1"/>
  <c r="K127" i="21"/>
  <c r="K144" i="21" s="1"/>
  <c r="L127" i="21"/>
  <c r="L144" i="21" s="1"/>
  <c r="M127" i="21"/>
  <c r="M144" i="21" s="1"/>
  <c r="N127" i="21"/>
  <c r="N144" i="21" s="1"/>
  <c r="O127" i="21"/>
  <c r="O144" i="21" s="1"/>
  <c r="P127" i="21"/>
  <c r="P144" i="21" s="1"/>
  <c r="Q127" i="21"/>
  <c r="Q144" i="21" s="1"/>
  <c r="R127" i="21"/>
  <c r="R144" i="21" s="1"/>
  <c r="S127" i="21"/>
  <c r="S144" i="21" s="1"/>
  <c r="T127" i="21"/>
  <c r="T144" i="21" s="1"/>
  <c r="U127" i="21"/>
  <c r="U144" i="21" s="1"/>
  <c r="V127" i="21"/>
  <c r="V144" i="21" s="1"/>
  <c r="W127" i="21"/>
  <c r="W144" i="21" s="1"/>
  <c r="X127" i="21"/>
  <c r="X144" i="21" s="1"/>
  <c r="Y127" i="21"/>
  <c r="Y144" i="21" s="1"/>
  <c r="Z127" i="21"/>
  <c r="Z144" i="21" s="1"/>
  <c r="AA127" i="21"/>
  <c r="AA144" i="21" s="1"/>
  <c r="AB127" i="21"/>
  <c r="AB144" i="21" s="1"/>
  <c r="AC127" i="21"/>
  <c r="AC144" i="21" s="1"/>
  <c r="AD127" i="21"/>
  <c r="AD144" i="21" s="1"/>
  <c r="AE127" i="21"/>
  <c r="AE144" i="21" s="1"/>
  <c r="AF127" i="21"/>
  <c r="AF144" i="21" s="1"/>
  <c r="AG127" i="21"/>
  <c r="AG144" i="21" s="1"/>
  <c r="D52" i="21"/>
  <c r="D69" i="21" s="1"/>
  <c r="E52" i="21"/>
  <c r="E69" i="21" s="1"/>
  <c r="F52" i="21"/>
  <c r="F69" i="21" s="1"/>
  <c r="G52" i="21"/>
  <c r="G69" i="21" s="1"/>
  <c r="H52" i="21"/>
  <c r="H69" i="21" s="1"/>
  <c r="I52" i="21"/>
  <c r="I69" i="21" s="1"/>
  <c r="J52" i="21"/>
  <c r="J69" i="21" s="1"/>
  <c r="K52" i="21"/>
  <c r="K69" i="21" s="1"/>
  <c r="L52" i="21"/>
  <c r="L69" i="21" s="1"/>
  <c r="M52" i="21"/>
  <c r="M69" i="21" s="1"/>
  <c r="N52" i="21"/>
  <c r="N69" i="21" s="1"/>
  <c r="O52" i="21"/>
  <c r="O69" i="21" s="1"/>
  <c r="P52" i="21"/>
  <c r="P69" i="21" s="1"/>
  <c r="Q52" i="21"/>
  <c r="Q69" i="21" s="1"/>
  <c r="R52" i="21"/>
  <c r="R69" i="21" s="1"/>
  <c r="S52" i="21"/>
  <c r="S69" i="21" s="1"/>
  <c r="T52" i="21"/>
  <c r="T69" i="21" s="1"/>
  <c r="U52" i="21"/>
  <c r="U69" i="21" s="1"/>
  <c r="V52" i="21"/>
  <c r="V69" i="21" s="1"/>
  <c r="W52" i="21"/>
  <c r="W69" i="21" s="1"/>
  <c r="X52" i="21"/>
  <c r="X69" i="21" s="1"/>
  <c r="Y52" i="21"/>
  <c r="Y69" i="21" s="1"/>
  <c r="Z52" i="21"/>
  <c r="Z69" i="21" s="1"/>
  <c r="AA52" i="21"/>
  <c r="AA69" i="21" s="1"/>
  <c r="AB52" i="21"/>
  <c r="AB69" i="21" s="1"/>
  <c r="AC52" i="21"/>
  <c r="AC69" i="21" s="1"/>
  <c r="AD52" i="21"/>
  <c r="AD69" i="21" s="1"/>
  <c r="AE52" i="21"/>
  <c r="AE69" i="21" s="1"/>
  <c r="AF52" i="21"/>
  <c r="AF69" i="21" s="1"/>
  <c r="AG52" i="21"/>
  <c r="AG69" i="21" s="1"/>
  <c r="D56" i="21"/>
  <c r="D73" i="21" s="1"/>
  <c r="E56" i="21"/>
  <c r="E73" i="21" s="1"/>
  <c r="F56" i="21"/>
  <c r="F73" i="21" s="1"/>
  <c r="G56" i="21"/>
  <c r="G73" i="21" s="1"/>
  <c r="H56" i="21"/>
  <c r="H73" i="21" s="1"/>
  <c r="I56" i="21"/>
  <c r="I73" i="21" s="1"/>
  <c r="J56" i="21"/>
  <c r="J73" i="21" s="1"/>
  <c r="K56" i="21"/>
  <c r="K73" i="21" s="1"/>
  <c r="L56" i="21"/>
  <c r="L73" i="21" s="1"/>
  <c r="M56" i="21"/>
  <c r="M73" i="21" s="1"/>
  <c r="N56" i="21"/>
  <c r="N73" i="21" s="1"/>
  <c r="O56" i="21"/>
  <c r="O73" i="21" s="1"/>
  <c r="P56" i="21"/>
  <c r="P73" i="21" s="1"/>
  <c r="Q56" i="21"/>
  <c r="Q73" i="21" s="1"/>
  <c r="R56" i="21"/>
  <c r="R73" i="21" s="1"/>
  <c r="S56" i="21"/>
  <c r="S73" i="21" s="1"/>
  <c r="T56" i="21"/>
  <c r="T73" i="21" s="1"/>
  <c r="U56" i="21"/>
  <c r="U73" i="21" s="1"/>
  <c r="V56" i="21"/>
  <c r="V73" i="21" s="1"/>
  <c r="W56" i="21"/>
  <c r="W73" i="21" s="1"/>
  <c r="X56" i="21"/>
  <c r="X73" i="21" s="1"/>
  <c r="Y56" i="21"/>
  <c r="Y73" i="21" s="1"/>
  <c r="Z56" i="21"/>
  <c r="Z73" i="21" s="1"/>
  <c r="AA56" i="21"/>
  <c r="AA73" i="21" s="1"/>
  <c r="AB56" i="21"/>
  <c r="AB73" i="21" s="1"/>
  <c r="AC56" i="21"/>
  <c r="AC73" i="21" s="1"/>
  <c r="AD56" i="21"/>
  <c r="AD73" i="21" s="1"/>
  <c r="AE56" i="21"/>
  <c r="AE73" i="21" s="1"/>
  <c r="AF56" i="21"/>
  <c r="AF73" i="21" s="1"/>
  <c r="AG56" i="21"/>
  <c r="AG73" i="21" s="1"/>
  <c r="E7" i="18"/>
  <c r="F7" i="18"/>
  <c r="G7" i="18"/>
  <c r="H7" i="18"/>
  <c r="I7" i="18"/>
  <c r="J7" i="18"/>
  <c r="K7" i="18"/>
  <c r="L7" i="18"/>
  <c r="M7" i="18"/>
  <c r="N7" i="18"/>
  <c r="O7" i="18"/>
  <c r="P7" i="18"/>
  <c r="Q7" i="18"/>
  <c r="R7" i="18"/>
  <c r="S7" i="18"/>
  <c r="T7" i="18"/>
  <c r="U7" i="18"/>
  <c r="V7" i="18"/>
  <c r="W7" i="18"/>
  <c r="X7" i="18"/>
  <c r="Y7" i="18"/>
  <c r="Z7" i="18"/>
  <c r="AA7" i="18"/>
  <c r="AB7" i="18"/>
  <c r="AC7" i="18"/>
  <c r="AD7" i="18"/>
  <c r="AE7" i="18"/>
  <c r="AF7" i="18"/>
  <c r="AG7" i="18"/>
  <c r="D7" i="18"/>
  <c r="E6" i="18"/>
  <c r="F6" i="18"/>
  <c r="G6" i="18"/>
  <c r="H6" i="18"/>
  <c r="I6" i="18"/>
  <c r="J6" i="18"/>
  <c r="K6" i="18"/>
  <c r="L6" i="18"/>
  <c r="M6" i="18"/>
  <c r="N6" i="18"/>
  <c r="O6" i="18"/>
  <c r="P6" i="18"/>
  <c r="Q6" i="18"/>
  <c r="R6" i="18"/>
  <c r="S6" i="18"/>
  <c r="T6" i="18"/>
  <c r="U6" i="18"/>
  <c r="V6" i="18"/>
  <c r="W6" i="18"/>
  <c r="X6" i="18"/>
  <c r="Y6" i="18"/>
  <c r="Z6" i="18"/>
  <c r="AA6" i="18"/>
  <c r="AB6" i="18"/>
  <c r="AC6" i="18"/>
  <c r="AD6" i="18"/>
  <c r="AE6" i="18"/>
  <c r="AF6" i="18"/>
  <c r="AG6" i="18"/>
  <c r="D6" i="18"/>
  <c r="E5" i="18"/>
  <c r="F5" i="18"/>
  <c r="G5" i="18"/>
  <c r="H5" i="18"/>
  <c r="I5" i="18"/>
  <c r="J5" i="18"/>
  <c r="K5" i="18"/>
  <c r="L5" i="18"/>
  <c r="M5" i="18"/>
  <c r="N5" i="18"/>
  <c r="O5" i="18"/>
  <c r="P5" i="18"/>
  <c r="Q5" i="18"/>
  <c r="R5" i="18"/>
  <c r="S5" i="18"/>
  <c r="T5" i="18"/>
  <c r="U5" i="18"/>
  <c r="V5" i="18"/>
  <c r="W5" i="18"/>
  <c r="X5" i="18"/>
  <c r="Y5" i="18"/>
  <c r="Z5" i="18"/>
  <c r="AA5" i="18"/>
  <c r="AB5" i="18"/>
  <c r="AC5" i="18"/>
  <c r="AD5" i="18"/>
  <c r="AE5" i="18"/>
  <c r="AF5" i="18"/>
  <c r="AG5" i="18"/>
  <c r="D5" i="18"/>
  <c r="AD48" i="18"/>
  <c r="AA48" i="18"/>
  <c r="V48" i="18"/>
  <c r="R48" i="18"/>
  <c r="P48" i="18"/>
  <c r="N48" i="18"/>
  <c r="K48" i="18"/>
  <c r="G48" i="18"/>
  <c r="F48" i="18"/>
  <c r="D130" i="21"/>
  <c r="D53" i="21"/>
  <c r="D70" i="21" s="1"/>
  <c r="E53" i="21"/>
  <c r="E70" i="21" s="1"/>
  <c r="F53" i="21"/>
  <c r="F70" i="21" s="1"/>
  <c r="G53" i="21"/>
  <c r="G70" i="21" s="1"/>
  <c r="H53" i="21"/>
  <c r="H70" i="21" s="1"/>
  <c r="I53" i="21"/>
  <c r="I70" i="21" s="1"/>
  <c r="J53" i="21"/>
  <c r="J70" i="21" s="1"/>
  <c r="K53" i="21"/>
  <c r="K70" i="21" s="1"/>
  <c r="L53" i="21"/>
  <c r="L70" i="21" s="1"/>
  <c r="M53" i="21"/>
  <c r="M70" i="21" s="1"/>
  <c r="N53" i="21"/>
  <c r="N70" i="21" s="1"/>
  <c r="O53" i="21"/>
  <c r="O70" i="21" s="1"/>
  <c r="P53" i="21"/>
  <c r="P70" i="21" s="1"/>
  <c r="Q53" i="21"/>
  <c r="Q70" i="21" s="1"/>
  <c r="R53" i="21"/>
  <c r="R70" i="21" s="1"/>
  <c r="S53" i="21"/>
  <c r="S70" i="21" s="1"/>
  <c r="T53" i="21"/>
  <c r="T70" i="21" s="1"/>
  <c r="U53" i="21"/>
  <c r="U70" i="21" s="1"/>
  <c r="V53" i="21"/>
  <c r="V70" i="21" s="1"/>
  <c r="W53" i="21"/>
  <c r="W70" i="21" s="1"/>
  <c r="X53" i="21"/>
  <c r="X70" i="21" s="1"/>
  <c r="Y53" i="21"/>
  <c r="Y70" i="21" s="1"/>
  <c r="Z53" i="21"/>
  <c r="Z70" i="21" s="1"/>
  <c r="AA53" i="21"/>
  <c r="AA70" i="21" s="1"/>
  <c r="AB53" i="21"/>
  <c r="AB70" i="21" s="1"/>
  <c r="AC53" i="21"/>
  <c r="AC70" i="21" s="1"/>
  <c r="AD53" i="21"/>
  <c r="AD70" i="21" s="1"/>
  <c r="AE53" i="21"/>
  <c r="AE70" i="21" s="1"/>
  <c r="AF53" i="21"/>
  <c r="AF70" i="21" s="1"/>
  <c r="AG53" i="21"/>
  <c r="AG70" i="21" s="1"/>
  <c r="D54" i="21"/>
  <c r="D71" i="21" s="1"/>
  <c r="E54" i="21"/>
  <c r="E71" i="21" s="1"/>
  <c r="F54" i="21"/>
  <c r="F71" i="21" s="1"/>
  <c r="G54" i="21"/>
  <c r="G71" i="21" s="1"/>
  <c r="H54" i="21"/>
  <c r="H71" i="21" s="1"/>
  <c r="I54" i="21"/>
  <c r="I71" i="21" s="1"/>
  <c r="J54" i="21"/>
  <c r="J71" i="21" s="1"/>
  <c r="K54" i="21"/>
  <c r="K71" i="21" s="1"/>
  <c r="L54" i="21"/>
  <c r="L71" i="21" s="1"/>
  <c r="M54" i="21"/>
  <c r="M71" i="21" s="1"/>
  <c r="N54" i="21"/>
  <c r="N71" i="21" s="1"/>
  <c r="O54" i="21"/>
  <c r="O71" i="21" s="1"/>
  <c r="P54" i="21"/>
  <c r="P71" i="21" s="1"/>
  <c r="Q54" i="21"/>
  <c r="Q71" i="21" s="1"/>
  <c r="R54" i="21"/>
  <c r="R71" i="21" s="1"/>
  <c r="S54" i="21"/>
  <c r="S71" i="21" s="1"/>
  <c r="T54" i="21"/>
  <c r="T71" i="21" s="1"/>
  <c r="U54" i="21"/>
  <c r="U71" i="21" s="1"/>
  <c r="V54" i="21"/>
  <c r="V71" i="21" s="1"/>
  <c r="W54" i="21"/>
  <c r="W71" i="21" s="1"/>
  <c r="X54" i="21"/>
  <c r="X71" i="21" s="1"/>
  <c r="Y54" i="21"/>
  <c r="Y71" i="21" s="1"/>
  <c r="Z54" i="21"/>
  <c r="Z71" i="21" s="1"/>
  <c r="AA54" i="21"/>
  <c r="AA71" i="21" s="1"/>
  <c r="AB54" i="21"/>
  <c r="AB71" i="21" s="1"/>
  <c r="AC54" i="21"/>
  <c r="AC71" i="21" s="1"/>
  <c r="AD54" i="21"/>
  <c r="AD71" i="21" s="1"/>
  <c r="AE54" i="21"/>
  <c r="AE71" i="21" s="1"/>
  <c r="AF54" i="21"/>
  <c r="AF71" i="21" s="1"/>
  <c r="AG54" i="21"/>
  <c r="AG71" i="21" s="1"/>
  <c r="D55" i="21"/>
  <c r="D72" i="21" s="1"/>
  <c r="E55" i="21"/>
  <c r="E72" i="21" s="1"/>
  <c r="F55" i="21"/>
  <c r="F72" i="21" s="1"/>
  <c r="G55" i="21"/>
  <c r="G72" i="21" s="1"/>
  <c r="H55" i="21"/>
  <c r="H72" i="21" s="1"/>
  <c r="I55" i="21"/>
  <c r="I72" i="21" s="1"/>
  <c r="J55" i="21"/>
  <c r="J72" i="21" s="1"/>
  <c r="K55" i="21"/>
  <c r="K72" i="21" s="1"/>
  <c r="L55" i="21"/>
  <c r="L72" i="21" s="1"/>
  <c r="M55" i="21"/>
  <c r="M72" i="21" s="1"/>
  <c r="N55" i="21"/>
  <c r="N72" i="21" s="1"/>
  <c r="O55" i="21"/>
  <c r="O72" i="21" s="1"/>
  <c r="P55" i="21"/>
  <c r="P72" i="21" s="1"/>
  <c r="Q55" i="21"/>
  <c r="Q72" i="21" s="1"/>
  <c r="R55" i="21"/>
  <c r="R72" i="21" s="1"/>
  <c r="S55" i="21"/>
  <c r="S72" i="21" s="1"/>
  <c r="T55" i="21"/>
  <c r="T72" i="21" s="1"/>
  <c r="U55" i="21"/>
  <c r="U72" i="21" s="1"/>
  <c r="V55" i="21"/>
  <c r="V72" i="21" s="1"/>
  <c r="W55" i="21"/>
  <c r="W72" i="21" s="1"/>
  <c r="X55" i="21"/>
  <c r="X72" i="21" s="1"/>
  <c r="Y55" i="21"/>
  <c r="Y72" i="21" s="1"/>
  <c r="Z55" i="21"/>
  <c r="Z72" i="21" s="1"/>
  <c r="AA55" i="21"/>
  <c r="AA72" i="21" s="1"/>
  <c r="AB55" i="21"/>
  <c r="AB72" i="21" s="1"/>
  <c r="AC55" i="21"/>
  <c r="AC72" i="21" s="1"/>
  <c r="AD55" i="21"/>
  <c r="AD72" i="21" s="1"/>
  <c r="AE55" i="21"/>
  <c r="AE72" i="21" s="1"/>
  <c r="AF55" i="21"/>
  <c r="AF72" i="21" s="1"/>
  <c r="AG55" i="21"/>
  <c r="AG72" i="21" s="1"/>
  <c r="D128" i="21"/>
  <c r="E128" i="21"/>
  <c r="E145" i="21" s="1"/>
  <c r="F128" i="21"/>
  <c r="F145" i="21" s="1"/>
  <c r="G128" i="21"/>
  <c r="H128" i="21"/>
  <c r="H145" i="21" s="1"/>
  <c r="I128" i="21"/>
  <c r="I145" i="21" s="1"/>
  <c r="J128" i="21"/>
  <c r="J145" i="21" s="1"/>
  <c r="K128" i="21"/>
  <c r="K145" i="21" s="1"/>
  <c r="L128" i="21"/>
  <c r="L145" i="21" s="1"/>
  <c r="M128" i="21"/>
  <c r="M145" i="21" s="1"/>
  <c r="N128" i="21"/>
  <c r="N145" i="21" s="1"/>
  <c r="O128" i="21"/>
  <c r="O145" i="21" s="1"/>
  <c r="P128" i="21"/>
  <c r="P145" i="21" s="1"/>
  <c r="Q128" i="21"/>
  <c r="Q145" i="21" s="1"/>
  <c r="R128" i="21"/>
  <c r="R145" i="21" s="1"/>
  <c r="S128" i="21"/>
  <c r="S145" i="21" s="1"/>
  <c r="T128" i="21"/>
  <c r="T145" i="21" s="1"/>
  <c r="U128" i="21"/>
  <c r="U145" i="21" s="1"/>
  <c r="V128" i="21"/>
  <c r="V145" i="21" s="1"/>
  <c r="W128" i="21"/>
  <c r="W145" i="21" s="1"/>
  <c r="X128" i="21"/>
  <c r="X145" i="21" s="1"/>
  <c r="Y128" i="21"/>
  <c r="Y145" i="21" s="1"/>
  <c r="Z128" i="21"/>
  <c r="Z145" i="21" s="1"/>
  <c r="AA128" i="21"/>
  <c r="AA145" i="21" s="1"/>
  <c r="AB128" i="21"/>
  <c r="AB145" i="21" s="1"/>
  <c r="AC128" i="21"/>
  <c r="AC145" i="21" s="1"/>
  <c r="AD128" i="21"/>
  <c r="AD145" i="21" s="1"/>
  <c r="AE128" i="21"/>
  <c r="AE145" i="21" s="1"/>
  <c r="AF128" i="21"/>
  <c r="AF145" i="21" s="1"/>
  <c r="AG128" i="21"/>
  <c r="AG145" i="21" s="1"/>
  <c r="D129" i="21"/>
  <c r="E129" i="21"/>
  <c r="E146" i="21" s="1"/>
  <c r="F129" i="21"/>
  <c r="F146" i="21" s="1"/>
  <c r="G129" i="21"/>
  <c r="G146" i="21" s="1"/>
  <c r="H129" i="21"/>
  <c r="H146" i="21" s="1"/>
  <c r="I129" i="21"/>
  <c r="I146" i="21" s="1"/>
  <c r="J129" i="21"/>
  <c r="J146" i="21" s="1"/>
  <c r="K129" i="21"/>
  <c r="K146" i="21" s="1"/>
  <c r="L129" i="21"/>
  <c r="L146" i="21" s="1"/>
  <c r="M129" i="21"/>
  <c r="M146" i="21" s="1"/>
  <c r="N129" i="21"/>
  <c r="N146" i="21" s="1"/>
  <c r="O129" i="21"/>
  <c r="O146" i="21" s="1"/>
  <c r="P129" i="21"/>
  <c r="P146" i="21" s="1"/>
  <c r="Q129" i="21"/>
  <c r="Q146" i="21" s="1"/>
  <c r="R129" i="21"/>
  <c r="R146" i="21" s="1"/>
  <c r="S129" i="21"/>
  <c r="S146" i="21" s="1"/>
  <c r="T129" i="21"/>
  <c r="T146" i="21" s="1"/>
  <c r="U129" i="21"/>
  <c r="U146" i="21" s="1"/>
  <c r="V129" i="21"/>
  <c r="V146" i="21" s="1"/>
  <c r="W129" i="21"/>
  <c r="W146" i="21" s="1"/>
  <c r="X129" i="21"/>
  <c r="X146" i="21" s="1"/>
  <c r="Y129" i="21"/>
  <c r="Y146" i="21" s="1"/>
  <c r="Z129" i="21"/>
  <c r="Z146" i="21" s="1"/>
  <c r="AA129" i="21"/>
  <c r="AA146" i="21" s="1"/>
  <c r="AB129" i="21"/>
  <c r="AB146" i="21" s="1"/>
  <c r="AC129" i="21"/>
  <c r="AC146" i="21" s="1"/>
  <c r="AD129" i="21"/>
  <c r="AD146" i="21" s="1"/>
  <c r="AE129" i="21"/>
  <c r="AE146" i="21" s="1"/>
  <c r="AF129" i="21"/>
  <c r="AF146" i="21" s="1"/>
  <c r="AG129" i="21"/>
  <c r="AG146" i="21" s="1"/>
  <c r="E130" i="21"/>
  <c r="E147" i="21" s="1"/>
  <c r="F130" i="21"/>
  <c r="F147" i="21" s="1"/>
  <c r="G130" i="21"/>
  <c r="G147" i="21" s="1"/>
  <c r="H130" i="21"/>
  <c r="H147" i="21" s="1"/>
  <c r="I130" i="21"/>
  <c r="I147" i="21" s="1"/>
  <c r="J130" i="21"/>
  <c r="J147" i="21" s="1"/>
  <c r="K130" i="21"/>
  <c r="K147" i="21" s="1"/>
  <c r="L130" i="21"/>
  <c r="L147" i="21" s="1"/>
  <c r="M130" i="21"/>
  <c r="M147" i="21" s="1"/>
  <c r="N130" i="21"/>
  <c r="N147" i="21" s="1"/>
  <c r="O130" i="21"/>
  <c r="O147" i="21" s="1"/>
  <c r="P130" i="21"/>
  <c r="P147" i="21" s="1"/>
  <c r="Q130" i="21"/>
  <c r="Q147" i="21" s="1"/>
  <c r="R130" i="21"/>
  <c r="R147" i="21" s="1"/>
  <c r="S130" i="21"/>
  <c r="S147" i="21" s="1"/>
  <c r="T130" i="21"/>
  <c r="T147" i="21" s="1"/>
  <c r="U130" i="21"/>
  <c r="U147" i="21" s="1"/>
  <c r="V130" i="21"/>
  <c r="V147" i="21" s="1"/>
  <c r="W130" i="21"/>
  <c r="W147" i="21" s="1"/>
  <c r="X130" i="21"/>
  <c r="X147" i="21" s="1"/>
  <c r="Y130" i="21"/>
  <c r="Y147" i="21" s="1"/>
  <c r="Z130" i="21"/>
  <c r="Z147" i="21" s="1"/>
  <c r="AA130" i="21"/>
  <c r="AA147" i="21" s="1"/>
  <c r="AB130" i="21"/>
  <c r="AB147" i="21" s="1"/>
  <c r="AC130" i="21"/>
  <c r="AC147" i="21" s="1"/>
  <c r="AD130" i="21"/>
  <c r="AD147" i="21" s="1"/>
  <c r="AE130" i="21"/>
  <c r="AE147" i="21" s="1"/>
  <c r="AF130" i="21"/>
  <c r="AF147" i="21" s="1"/>
  <c r="AG130" i="21"/>
  <c r="AG147" i="21" s="1"/>
  <c r="AE68" i="23" l="1"/>
  <c r="S68" i="23"/>
  <c r="G68" i="23"/>
  <c r="X67" i="23"/>
  <c r="L67" i="23"/>
  <c r="AC66" i="23"/>
  <c r="Q66" i="23"/>
  <c r="E66" i="23"/>
  <c r="V65" i="23"/>
  <c r="J65" i="23"/>
  <c r="R68" i="23"/>
  <c r="F68" i="23"/>
  <c r="W67" i="23"/>
  <c r="K67" i="23"/>
  <c r="AB66" i="23"/>
  <c r="P66" i="23"/>
  <c r="AG65" i="23"/>
  <c r="U65" i="23"/>
  <c r="Z63" i="23"/>
  <c r="F62" i="23"/>
  <c r="W61" i="23"/>
  <c r="M63" i="23"/>
  <c r="S62" i="23"/>
  <c r="O63" i="23"/>
  <c r="AF68" i="23"/>
  <c r="T68" i="23"/>
  <c r="H68" i="23"/>
  <c r="Y67" i="23"/>
  <c r="M67" i="23"/>
  <c r="AE62" i="23"/>
  <c r="V61" i="23"/>
  <c r="I65" i="23"/>
  <c r="H62" i="23"/>
  <c r="N63" i="23"/>
  <c r="G62" i="23"/>
  <c r="AG68" i="23"/>
  <c r="U68" i="23"/>
  <c r="I68" i="23"/>
  <c r="AF62" i="23"/>
  <c r="AA63" i="23"/>
  <c r="V64" i="23"/>
  <c r="K61" i="23"/>
  <c r="R62" i="23"/>
  <c r="L61" i="23"/>
  <c r="T62" i="23"/>
  <c r="J64" i="23"/>
  <c r="U64" i="23"/>
  <c r="T64" i="23"/>
  <c r="AG64" i="23"/>
  <c r="AD62" i="23"/>
  <c r="M61" i="23"/>
  <c r="I64" i="23"/>
  <c r="C71" i="18"/>
  <c r="C127" i="21"/>
  <c r="D148" i="21"/>
  <c r="C148" i="21" s="1"/>
  <c r="C131" i="21"/>
  <c r="C129" i="21"/>
  <c r="C67" i="18"/>
  <c r="D145" i="21"/>
  <c r="C128" i="21"/>
  <c r="D144" i="21"/>
  <c r="C144" i="21" s="1"/>
  <c r="C70" i="18"/>
  <c r="D147" i="21"/>
  <c r="C147" i="21" s="1"/>
  <c r="C130" i="21"/>
  <c r="C69" i="18"/>
  <c r="C68" i="18"/>
  <c r="X61" i="23"/>
  <c r="Z68" i="23"/>
  <c r="N68" i="23"/>
  <c r="AE67" i="23"/>
  <c r="G67" i="23"/>
  <c r="X66" i="23"/>
  <c r="L66" i="23"/>
  <c r="AC65" i="23"/>
  <c r="Z67" i="23"/>
  <c r="N67" i="23"/>
  <c r="AE66" i="23"/>
  <c r="V68" i="23"/>
  <c r="S66" i="23"/>
  <c r="G66" i="23"/>
  <c r="X65" i="23"/>
  <c r="J68" i="23"/>
  <c r="AA67" i="23"/>
  <c r="O67" i="23"/>
  <c r="L65" i="23"/>
  <c r="W68" i="23"/>
  <c r="K68" i="23"/>
  <c r="AB67" i="23"/>
  <c r="P67" i="23"/>
  <c r="AG66" i="23"/>
  <c r="U66" i="23"/>
  <c r="I66" i="23"/>
  <c r="Z65" i="23"/>
  <c r="N65" i="23"/>
  <c r="G31" i="10"/>
  <c r="G48" i="10"/>
  <c r="AA68" i="23"/>
  <c r="O68" i="23"/>
  <c r="AF67" i="23"/>
  <c r="T67" i="23"/>
  <c r="H67" i="23"/>
  <c r="Y66" i="23"/>
  <c r="M66" i="23"/>
  <c r="AD65" i="23"/>
  <c r="R65" i="23"/>
  <c r="F65" i="23"/>
  <c r="X68" i="23"/>
  <c r="L68" i="23"/>
  <c r="AC67" i="23"/>
  <c r="Q67" i="23"/>
  <c r="C48" i="23"/>
  <c r="AF66" i="23"/>
  <c r="T66" i="23"/>
  <c r="H66" i="23"/>
  <c r="Y65" i="23"/>
  <c r="C22" i="18"/>
  <c r="D62" i="23"/>
  <c r="C34" i="23"/>
  <c r="D66" i="23"/>
  <c r="C38" i="23"/>
  <c r="D63" i="23"/>
  <c r="C35" i="23"/>
  <c r="D67" i="23"/>
  <c r="C39" i="23"/>
  <c r="C49" i="23"/>
  <c r="D64" i="23"/>
  <c r="C36" i="23"/>
  <c r="D68" i="23"/>
  <c r="C40" i="23"/>
  <c r="C50" i="23"/>
  <c r="C18" i="18"/>
  <c r="Q32" i="18"/>
  <c r="C51" i="23"/>
  <c r="C9" i="18"/>
  <c r="C52" i="23"/>
  <c r="C5" i="18"/>
  <c r="C10" i="18"/>
  <c r="C53" i="23"/>
  <c r="C70" i="21"/>
  <c r="C69" i="21"/>
  <c r="C54" i="23"/>
  <c r="C7" i="18"/>
  <c r="C8" i="18"/>
  <c r="C72" i="21"/>
  <c r="AB68" i="23"/>
  <c r="P68" i="23"/>
  <c r="AG67" i="23"/>
  <c r="U67" i="23"/>
  <c r="C6" i="18"/>
  <c r="C17" i="18"/>
  <c r="C19" i="18"/>
  <c r="C20" i="18"/>
  <c r="Q65" i="23"/>
  <c r="E65" i="23"/>
  <c r="C71" i="21"/>
  <c r="C73" i="21"/>
  <c r="C21" i="18"/>
  <c r="D61" i="23"/>
  <c r="C33" i="23"/>
  <c r="D65" i="23"/>
  <c r="C37" i="23"/>
  <c r="Y68" i="23"/>
  <c r="M68" i="23"/>
  <c r="AD67" i="23"/>
  <c r="R67" i="23"/>
  <c r="F67" i="23"/>
  <c r="W66" i="23"/>
  <c r="K66" i="23"/>
  <c r="AB65" i="23"/>
  <c r="P65" i="23"/>
  <c r="C47" i="23"/>
  <c r="D146" i="21"/>
  <c r="C146" i="21" s="1"/>
  <c r="C53" i="21"/>
  <c r="G145" i="21"/>
  <c r="C54" i="21"/>
  <c r="D30" i="18"/>
  <c r="Z30" i="18"/>
  <c r="N30" i="18"/>
  <c r="AB33" i="18"/>
  <c r="AD68" i="23"/>
  <c r="S67" i="23"/>
  <c r="M65" i="23"/>
  <c r="G63" i="23"/>
  <c r="J30" i="18"/>
  <c r="AE29" i="18"/>
  <c r="W29" i="18"/>
  <c r="S29" i="18"/>
  <c r="O29" i="18"/>
  <c r="G29" i="18"/>
  <c r="AE33" i="18"/>
  <c r="K33" i="18"/>
  <c r="D23" i="18"/>
  <c r="D14" i="23" s="1"/>
  <c r="S32" i="18"/>
  <c r="K32" i="18"/>
  <c r="F30" i="18"/>
  <c r="F34" i="18"/>
  <c r="AD31" i="18"/>
  <c r="Z31" i="18"/>
  <c r="V31" i="18"/>
  <c r="R31" i="18"/>
  <c r="N31" i="18"/>
  <c r="J31" i="18"/>
  <c r="F31" i="18"/>
  <c r="AG32" i="18"/>
  <c r="AC32" i="18"/>
  <c r="Y32" i="18"/>
  <c r="U32" i="18"/>
  <c r="M32" i="18"/>
  <c r="I32" i="18"/>
  <c r="E32" i="18"/>
  <c r="AE34" i="18"/>
  <c r="AA34" i="18"/>
  <c r="W34" i="18"/>
  <c r="S34" i="18"/>
  <c r="O34" i="18"/>
  <c r="K34" i="18"/>
  <c r="G34" i="18"/>
  <c r="AG33" i="18"/>
  <c r="AC33" i="18"/>
  <c r="Y33" i="18"/>
  <c r="U33" i="18"/>
  <c r="M33" i="18"/>
  <c r="I33" i="18"/>
  <c r="E33" i="18"/>
  <c r="D29" i="18"/>
  <c r="Z29" i="18"/>
  <c r="N29" i="18"/>
  <c r="J29" i="18"/>
  <c r="F29" i="18"/>
  <c r="AC29" i="18"/>
  <c r="U29" i="18"/>
  <c r="AA30" i="18"/>
  <c r="U55" i="23"/>
  <c r="V34" i="18"/>
  <c r="AF33" i="18"/>
  <c r="E55" i="23"/>
  <c r="I67" i="23"/>
  <c r="E67" i="23"/>
  <c r="AD66" i="23"/>
  <c r="Z66" i="23"/>
  <c r="V66" i="23"/>
  <c r="R66" i="23"/>
  <c r="N66" i="23"/>
  <c r="J66" i="23"/>
  <c r="F66" i="23"/>
  <c r="AE65" i="23"/>
  <c r="AA65" i="23"/>
  <c r="W65" i="23"/>
  <c r="S65" i="23"/>
  <c r="O65" i="23"/>
  <c r="K65" i="23"/>
  <c r="G65" i="23"/>
  <c r="F11" i="18"/>
  <c r="F7" i="23" s="1"/>
  <c r="AD33" i="18"/>
  <c r="J33" i="18"/>
  <c r="F33" i="18"/>
  <c r="AG29" i="18"/>
  <c r="AC23" i="18"/>
  <c r="AC16" i="23" s="1"/>
  <c r="Y23" i="18"/>
  <c r="Y14" i="23" s="1"/>
  <c r="U23" i="18"/>
  <c r="U16" i="23" s="1"/>
  <c r="Q23" i="18"/>
  <c r="Q14" i="23" s="1"/>
  <c r="M23" i="18"/>
  <c r="M16" i="23" s="1"/>
  <c r="I23" i="18"/>
  <c r="I14" i="23" s="1"/>
  <c r="E23" i="18"/>
  <c r="E16" i="23" s="1"/>
  <c r="AF34" i="18"/>
  <c r="AB34" i="18"/>
  <c r="X34" i="18"/>
  <c r="P34" i="18"/>
  <c r="L34" i="18"/>
  <c r="H34" i="18"/>
  <c r="AD32" i="18"/>
  <c r="Z32" i="18"/>
  <c r="V32" i="18"/>
  <c r="R23" i="18"/>
  <c r="R16" i="23" s="1"/>
  <c r="N32" i="18"/>
  <c r="J32" i="18"/>
  <c r="F32" i="18"/>
  <c r="AA11" i="18"/>
  <c r="AA5" i="23" s="1"/>
  <c r="AD34" i="18"/>
  <c r="Z34" i="18"/>
  <c r="R34" i="18"/>
  <c r="N34" i="18"/>
  <c r="J34" i="18"/>
  <c r="AB32" i="18"/>
  <c r="T32" i="18"/>
  <c r="L32" i="18"/>
  <c r="K11" i="18"/>
  <c r="K7" i="23" s="1"/>
  <c r="K29" i="18"/>
  <c r="AC30" i="18"/>
  <c r="M30" i="18"/>
  <c r="U30" i="18"/>
  <c r="AE11" i="18"/>
  <c r="AE5" i="23" s="1"/>
  <c r="O11" i="18"/>
  <c r="S11" i="18"/>
  <c r="AE23" i="18"/>
  <c r="AE15" i="23" s="1"/>
  <c r="O23" i="18"/>
  <c r="O15" i="23" s="1"/>
  <c r="AE31" i="18"/>
  <c r="AA31" i="18"/>
  <c r="W31" i="18"/>
  <c r="S31" i="18"/>
  <c r="O31" i="18"/>
  <c r="K31" i="18"/>
  <c r="G31" i="18"/>
  <c r="AG23" i="18"/>
  <c r="AG14" i="23" s="1"/>
  <c r="V23" i="18"/>
  <c r="V14" i="23" s="1"/>
  <c r="K23" i="18"/>
  <c r="K15" i="23" s="1"/>
  <c r="AD11" i="18"/>
  <c r="AD6" i="23" s="1"/>
  <c r="V11" i="18"/>
  <c r="V6" i="23" s="1"/>
  <c r="R11" i="18"/>
  <c r="R5" i="23" s="1"/>
  <c r="R29" i="18"/>
  <c r="J11" i="18"/>
  <c r="J5" i="23" s="1"/>
  <c r="AG30" i="18"/>
  <c r="S30" i="18"/>
  <c r="K30" i="18"/>
  <c r="E30" i="18"/>
  <c r="AA29" i="18"/>
  <c r="Q29" i="18"/>
  <c r="I29" i="18"/>
  <c r="AC11" i="18"/>
  <c r="AC6" i="23" s="1"/>
  <c r="N11" i="18"/>
  <c r="N7" i="23" s="1"/>
  <c r="G23" i="18"/>
  <c r="G16" i="23" s="1"/>
  <c r="E29" i="18"/>
  <c r="W30" i="18"/>
  <c r="G30" i="18"/>
  <c r="AE30" i="18"/>
  <c r="Y30" i="18"/>
  <c r="Q30" i="18"/>
  <c r="Y29" i="18"/>
  <c r="Z11" i="18"/>
  <c r="Z7" i="23" s="1"/>
  <c r="M11" i="18"/>
  <c r="M7" i="23" s="1"/>
  <c r="S23" i="18"/>
  <c r="S14" i="23" s="1"/>
  <c r="AA23" i="18"/>
  <c r="AA15" i="23" s="1"/>
  <c r="F23" i="18"/>
  <c r="F14" i="23" s="1"/>
  <c r="R30" i="18"/>
  <c r="AD30" i="18"/>
  <c r="V30" i="18"/>
  <c r="O30" i="18"/>
  <c r="I30" i="18"/>
  <c r="AD29" i="18"/>
  <c r="V29" i="18"/>
  <c r="W11" i="18"/>
  <c r="G11" i="18"/>
  <c r="R32" i="18"/>
  <c r="T34" i="18"/>
  <c r="AD23" i="18"/>
  <c r="AD14" i="23" s="1"/>
  <c r="Z23" i="18"/>
  <c r="Z14" i="23" s="1"/>
  <c r="N23" i="18"/>
  <c r="N14" i="23" s="1"/>
  <c r="J23" i="18"/>
  <c r="AF30" i="18"/>
  <c r="AB30" i="18"/>
  <c r="X30" i="18"/>
  <c r="T30" i="18"/>
  <c r="P30" i="18"/>
  <c r="L30" i="18"/>
  <c r="H30" i="18"/>
  <c r="Z33" i="18"/>
  <c r="V33" i="18"/>
  <c r="R33" i="18"/>
  <c r="AF31" i="18"/>
  <c r="AB31" i="18"/>
  <c r="X31" i="18"/>
  <c r="T31" i="18"/>
  <c r="P31" i="18"/>
  <c r="L31" i="18"/>
  <c r="H31" i="18"/>
  <c r="W23" i="18"/>
  <c r="W14" i="23" s="1"/>
  <c r="M29" i="18"/>
  <c r="AE32" i="18"/>
  <c r="AA32" i="18"/>
  <c r="W32" i="18"/>
  <c r="O32" i="18"/>
  <c r="G32" i="18"/>
  <c r="AF11" i="18"/>
  <c r="AF6" i="23" s="1"/>
  <c r="AB11" i="18"/>
  <c r="AB7" i="23" s="1"/>
  <c r="X11" i="18"/>
  <c r="X6" i="23" s="1"/>
  <c r="T11" i="18"/>
  <c r="T7" i="23" s="1"/>
  <c r="P11" i="18"/>
  <c r="P7" i="23" s="1"/>
  <c r="L11" i="18"/>
  <c r="L7" i="23" s="1"/>
  <c r="H11" i="18"/>
  <c r="H7" i="23" s="1"/>
  <c r="H33" i="18"/>
  <c r="AG34" i="18"/>
  <c r="AC34" i="18"/>
  <c r="Y11" i="18"/>
  <c r="Y5" i="23" s="1"/>
  <c r="U34" i="18"/>
  <c r="Q34" i="18"/>
  <c r="M34" i="18"/>
  <c r="I11" i="18"/>
  <c r="I7" i="23" s="1"/>
  <c r="E34" i="18"/>
  <c r="AA33" i="18"/>
  <c r="S33" i="18"/>
  <c r="AC31" i="18"/>
  <c r="U31" i="18"/>
  <c r="M31" i="18"/>
  <c r="E31" i="18"/>
  <c r="AF29" i="18"/>
  <c r="AB29" i="18"/>
  <c r="X29" i="18"/>
  <c r="T29" i="18"/>
  <c r="P29" i="18"/>
  <c r="L29" i="18"/>
  <c r="H29" i="18"/>
  <c r="AF23" i="18"/>
  <c r="AF15" i="23" s="1"/>
  <c r="AB23" i="18"/>
  <c r="AB16" i="23" s="1"/>
  <c r="X23" i="18"/>
  <c r="X14" i="23" s="1"/>
  <c r="T23" i="18"/>
  <c r="T14" i="23" s="1"/>
  <c r="P23" i="18"/>
  <c r="P15" i="23" s="1"/>
  <c r="L23" i="18"/>
  <c r="L15" i="23" s="1"/>
  <c r="H23" i="18"/>
  <c r="H14" i="23" s="1"/>
  <c r="AG55" i="23"/>
  <c r="AC55" i="23"/>
  <c r="Y55" i="23"/>
  <c r="Q55" i="23"/>
  <c r="M55" i="23"/>
  <c r="I55" i="23"/>
  <c r="AD55" i="23"/>
  <c r="Z55" i="23"/>
  <c r="V55" i="23"/>
  <c r="R55" i="23"/>
  <c r="N55" i="23"/>
  <c r="J55" i="23"/>
  <c r="AE55" i="23"/>
  <c r="AA55" i="23"/>
  <c r="W55" i="23"/>
  <c r="S55" i="23"/>
  <c r="O55" i="23"/>
  <c r="K55" i="23"/>
  <c r="G55" i="23"/>
  <c r="AF55" i="23"/>
  <c r="AB55" i="23"/>
  <c r="X55" i="23"/>
  <c r="T55" i="23"/>
  <c r="P55" i="23"/>
  <c r="L55" i="23"/>
  <c r="H55" i="23"/>
  <c r="AE41" i="23"/>
  <c r="AA41" i="23"/>
  <c r="W41" i="23"/>
  <c r="S41" i="23"/>
  <c r="O41" i="23"/>
  <c r="K41" i="23"/>
  <c r="G41" i="23"/>
  <c r="AB41" i="23"/>
  <c r="T41" i="23"/>
  <c r="L41" i="23"/>
  <c r="D55" i="23"/>
  <c r="F55" i="23"/>
  <c r="AG41" i="23"/>
  <c r="AC41" i="23"/>
  <c r="Y41" i="23"/>
  <c r="U41" i="23"/>
  <c r="Q41" i="23"/>
  <c r="M41" i="23"/>
  <c r="I41" i="23"/>
  <c r="E41" i="23"/>
  <c r="AF41" i="23"/>
  <c r="X41" i="23"/>
  <c r="P41" i="23"/>
  <c r="H41" i="23"/>
  <c r="AD41" i="23"/>
  <c r="Z41" i="23"/>
  <c r="V41" i="23"/>
  <c r="R41" i="23"/>
  <c r="N41" i="23"/>
  <c r="J41" i="23"/>
  <c r="F41" i="23"/>
  <c r="D41" i="23"/>
  <c r="AE72" i="18"/>
  <c r="AA72" i="18"/>
  <c r="W72" i="18"/>
  <c r="S72" i="18"/>
  <c r="O72" i="18"/>
  <c r="K72" i="18"/>
  <c r="G72" i="18"/>
  <c r="AG73" i="18"/>
  <c r="AC73" i="18"/>
  <c r="Y73" i="18"/>
  <c r="U73" i="18"/>
  <c r="Q73" i="18"/>
  <c r="M73" i="18"/>
  <c r="I73" i="18"/>
  <c r="AF48" i="18"/>
  <c r="E73" i="18"/>
  <c r="T48" i="18"/>
  <c r="L48" i="18"/>
  <c r="AB48" i="18"/>
  <c r="H48" i="18"/>
  <c r="S48" i="18"/>
  <c r="X48" i="18"/>
  <c r="T72" i="18"/>
  <c r="O48" i="18"/>
  <c r="AE48" i="18"/>
  <c r="AG31" i="18"/>
  <c r="Y31" i="18"/>
  <c r="Q31" i="18"/>
  <c r="I31" i="18"/>
  <c r="W33" i="18"/>
  <c r="O33" i="18"/>
  <c r="G33" i="18"/>
  <c r="N33" i="18"/>
  <c r="AF32" i="18"/>
  <c r="X32" i="18"/>
  <c r="P32" i="18"/>
  <c r="H32" i="18"/>
  <c r="D33" i="18"/>
  <c r="D31" i="18"/>
  <c r="AG11" i="18"/>
  <c r="AG7" i="23" s="1"/>
  <c r="Q11" i="18"/>
  <c r="Q6" i="23" s="1"/>
  <c r="U11" i="18"/>
  <c r="U5" i="23" s="1"/>
  <c r="E11" i="18"/>
  <c r="E7" i="23" s="1"/>
  <c r="Y34" i="18"/>
  <c r="I34" i="18"/>
  <c r="X33" i="18"/>
  <c r="P33" i="18"/>
  <c r="L33" i="18"/>
  <c r="T33" i="18"/>
  <c r="D11" i="18"/>
  <c r="D32" i="18"/>
  <c r="D34" i="18"/>
  <c r="C52" i="21"/>
  <c r="C55" i="21"/>
  <c r="C56" i="21"/>
  <c r="D126" i="21"/>
  <c r="D124" i="21"/>
  <c r="E124" i="21"/>
  <c r="E141" i="21" s="1"/>
  <c r="F124" i="21"/>
  <c r="F141" i="21" s="1"/>
  <c r="G124" i="21"/>
  <c r="G141" i="21" s="1"/>
  <c r="H124" i="21"/>
  <c r="H141" i="21" s="1"/>
  <c r="I124" i="21"/>
  <c r="I141" i="21" s="1"/>
  <c r="J124" i="21"/>
  <c r="J141" i="21" s="1"/>
  <c r="K124" i="21"/>
  <c r="K141" i="21" s="1"/>
  <c r="L124" i="21"/>
  <c r="L141" i="21" s="1"/>
  <c r="M124" i="21"/>
  <c r="M141" i="21" s="1"/>
  <c r="N124" i="21"/>
  <c r="N141" i="21" s="1"/>
  <c r="O124" i="21"/>
  <c r="O141" i="21" s="1"/>
  <c r="P124" i="21"/>
  <c r="P141" i="21" s="1"/>
  <c r="Q124" i="21"/>
  <c r="Q141" i="21" s="1"/>
  <c r="R124" i="21"/>
  <c r="R141" i="21" s="1"/>
  <c r="S124" i="21"/>
  <c r="S141" i="21" s="1"/>
  <c r="T124" i="21"/>
  <c r="T141" i="21" s="1"/>
  <c r="U124" i="21"/>
  <c r="U141" i="21" s="1"/>
  <c r="V124" i="21"/>
  <c r="V141" i="21" s="1"/>
  <c r="W124" i="21"/>
  <c r="W141" i="21" s="1"/>
  <c r="X124" i="21"/>
  <c r="X141" i="21" s="1"/>
  <c r="Y124" i="21"/>
  <c r="Y141" i="21" s="1"/>
  <c r="Z124" i="21"/>
  <c r="Z141" i="21" s="1"/>
  <c r="AA124" i="21"/>
  <c r="AA141" i="21" s="1"/>
  <c r="AB124" i="21"/>
  <c r="AB141" i="21" s="1"/>
  <c r="AC124" i="21"/>
  <c r="AC141" i="21" s="1"/>
  <c r="AD124" i="21"/>
  <c r="AD141" i="21" s="1"/>
  <c r="AE124" i="21"/>
  <c r="AE141" i="21" s="1"/>
  <c r="AF124" i="21"/>
  <c r="AF141" i="21" s="1"/>
  <c r="AG124" i="21"/>
  <c r="AG141" i="21" s="1"/>
  <c r="D125" i="21"/>
  <c r="E125" i="21"/>
  <c r="E142" i="21" s="1"/>
  <c r="F125" i="21"/>
  <c r="F142" i="21" s="1"/>
  <c r="G125" i="21"/>
  <c r="H125" i="21"/>
  <c r="H142" i="21" s="1"/>
  <c r="I125" i="21"/>
  <c r="I142" i="21" s="1"/>
  <c r="J125" i="21"/>
  <c r="J142" i="21" s="1"/>
  <c r="K125" i="21"/>
  <c r="K142" i="21" s="1"/>
  <c r="L125" i="21"/>
  <c r="L142" i="21" s="1"/>
  <c r="M125" i="21"/>
  <c r="M142" i="21" s="1"/>
  <c r="N125" i="21"/>
  <c r="N142" i="21" s="1"/>
  <c r="O125" i="21"/>
  <c r="O142" i="21" s="1"/>
  <c r="P125" i="21"/>
  <c r="P142" i="21" s="1"/>
  <c r="Q125" i="21"/>
  <c r="Q142" i="21" s="1"/>
  <c r="R125" i="21"/>
  <c r="R142" i="21" s="1"/>
  <c r="S125" i="21"/>
  <c r="S142" i="21" s="1"/>
  <c r="T125" i="21"/>
  <c r="T142" i="21" s="1"/>
  <c r="U125" i="21"/>
  <c r="U142" i="21" s="1"/>
  <c r="V125" i="21"/>
  <c r="V142" i="21" s="1"/>
  <c r="W125" i="21"/>
  <c r="W142" i="21" s="1"/>
  <c r="X125" i="21"/>
  <c r="X142" i="21" s="1"/>
  <c r="Y125" i="21"/>
  <c r="Y142" i="21" s="1"/>
  <c r="Z125" i="21"/>
  <c r="Z142" i="21" s="1"/>
  <c r="AA125" i="21"/>
  <c r="AA142" i="21" s="1"/>
  <c r="AB125" i="21"/>
  <c r="AB142" i="21" s="1"/>
  <c r="AC125" i="21"/>
  <c r="AC142" i="21" s="1"/>
  <c r="AD125" i="21"/>
  <c r="AD142" i="21" s="1"/>
  <c r="AE125" i="21"/>
  <c r="AE142" i="21" s="1"/>
  <c r="AF125" i="21"/>
  <c r="AF142" i="21" s="1"/>
  <c r="AG125" i="21"/>
  <c r="AG142" i="21" s="1"/>
  <c r="E126" i="21"/>
  <c r="F126" i="21"/>
  <c r="F143" i="21" s="1"/>
  <c r="G126" i="21"/>
  <c r="G143" i="21" s="1"/>
  <c r="H126" i="21"/>
  <c r="H143" i="21" s="1"/>
  <c r="I126" i="21"/>
  <c r="I143" i="21" s="1"/>
  <c r="J126" i="21"/>
  <c r="J143" i="21" s="1"/>
  <c r="K126" i="21"/>
  <c r="K143" i="21" s="1"/>
  <c r="L126" i="21"/>
  <c r="L143" i="21" s="1"/>
  <c r="M126" i="21"/>
  <c r="M143" i="21" s="1"/>
  <c r="N126" i="21"/>
  <c r="N143" i="21" s="1"/>
  <c r="O126" i="21"/>
  <c r="O143" i="21" s="1"/>
  <c r="P126" i="21"/>
  <c r="P143" i="21" s="1"/>
  <c r="Q126" i="21"/>
  <c r="Q143" i="21" s="1"/>
  <c r="R126" i="21"/>
  <c r="R143" i="21" s="1"/>
  <c r="S126" i="21"/>
  <c r="S143" i="21" s="1"/>
  <c r="T126" i="21"/>
  <c r="T143" i="21" s="1"/>
  <c r="U126" i="21"/>
  <c r="U143" i="21" s="1"/>
  <c r="V126" i="21"/>
  <c r="V143" i="21" s="1"/>
  <c r="W126" i="21"/>
  <c r="W143" i="21" s="1"/>
  <c r="X126" i="21"/>
  <c r="X143" i="21" s="1"/>
  <c r="Y126" i="21"/>
  <c r="Y143" i="21" s="1"/>
  <c r="Z126" i="21"/>
  <c r="Z143" i="21" s="1"/>
  <c r="AA126" i="21"/>
  <c r="AA143" i="21" s="1"/>
  <c r="AB126" i="21"/>
  <c r="AB143" i="21" s="1"/>
  <c r="AC126" i="21"/>
  <c r="AC143" i="21" s="1"/>
  <c r="AD126" i="21"/>
  <c r="AD143" i="21" s="1"/>
  <c r="AE126" i="21"/>
  <c r="AE143" i="21" s="1"/>
  <c r="AF126" i="21"/>
  <c r="AF143" i="21" s="1"/>
  <c r="AG126" i="21"/>
  <c r="AG143" i="21" s="1"/>
  <c r="L51" i="21"/>
  <c r="L68" i="21" s="1"/>
  <c r="D47" i="21"/>
  <c r="D64" i="21" s="1"/>
  <c r="D51" i="21"/>
  <c r="D68" i="21" s="1"/>
  <c r="D49" i="21"/>
  <c r="E49" i="21"/>
  <c r="E66" i="21" s="1"/>
  <c r="F49" i="21"/>
  <c r="F66" i="21" s="1"/>
  <c r="G49" i="21"/>
  <c r="G66" i="21" s="1"/>
  <c r="H49" i="21"/>
  <c r="H66" i="21" s="1"/>
  <c r="I49" i="21"/>
  <c r="I66" i="21" s="1"/>
  <c r="J49" i="21"/>
  <c r="J66" i="21" s="1"/>
  <c r="K49" i="21"/>
  <c r="K66" i="21" s="1"/>
  <c r="L49" i="21"/>
  <c r="L66" i="21" s="1"/>
  <c r="M49" i="21"/>
  <c r="M66" i="21" s="1"/>
  <c r="N49" i="21"/>
  <c r="N66" i="21" s="1"/>
  <c r="O49" i="21"/>
  <c r="O66" i="21" s="1"/>
  <c r="P49" i="21"/>
  <c r="P66" i="21" s="1"/>
  <c r="Q49" i="21"/>
  <c r="Q66" i="21" s="1"/>
  <c r="R49" i="21"/>
  <c r="R66" i="21" s="1"/>
  <c r="S49" i="21"/>
  <c r="S66" i="21" s="1"/>
  <c r="T49" i="21"/>
  <c r="T66" i="21" s="1"/>
  <c r="U49" i="21"/>
  <c r="U66" i="21" s="1"/>
  <c r="V49" i="21"/>
  <c r="V66" i="21" s="1"/>
  <c r="W49" i="21"/>
  <c r="W66" i="21" s="1"/>
  <c r="X49" i="21"/>
  <c r="X66" i="21" s="1"/>
  <c r="Y49" i="21"/>
  <c r="Y66" i="21" s="1"/>
  <c r="Z49" i="21"/>
  <c r="Z66" i="21" s="1"/>
  <c r="AA49" i="21"/>
  <c r="AA66" i="21" s="1"/>
  <c r="AB49" i="21"/>
  <c r="AB66" i="21" s="1"/>
  <c r="AC49" i="21"/>
  <c r="AC66" i="21" s="1"/>
  <c r="AD49" i="21"/>
  <c r="AD66" i="21" s="1"/>
  <c r="AE49" i="21"/>
  <c r="AE66" i="21" s="1"/>
  <c r="AF49" i="21"/>
  <c r="AF66" i="21" s="1"/>
  <c r="AG49" i="21"/>
  <c r="AG66" i="21" s="1"/>
  <c r="D50" i="21"/>
  <c r="E50" i="21"/>
  <c r="E67" i="21" s="1"/>
  <c r="F50" i="21"/>
  <c r="F67" i="21" s="1"/>
  <c r="G50" i="21"/>
  <c r="G67" i="21" s="1"/>
  <c r="H50" i="21"/>
  <c r="H67" i="21" s="1"/>
  <c r="I50" i="21"/>
  <c r="I67" i="21" s="1"/>
  <c r="J50" i="21"/>
  <c r="J67" i="21" s="1"/>
  <c r="K50" i="21"/>
  <c r="K67" i="21" s="1"/>
  <c r="L50" i="21"/>
  <c r="L67" i="21" s="1"/>
  <c r="M50" i="21"/>
  <c r="M67" i="21" s="1"/>
  <c r="N50" i="21"/>
  <c r="N67" i="21" s="1"/>
  <c r="O50" i="21"/>
  <c r="O67" i="21" s="1"/>
  <c r="P50" i="21"/>
  <c r="P67" i="21" s="1"/>
  <c r="Q50" i="21"/>
  <c r="Q67" i="21" s="1"/>
  <c r="R50" i="21"/>
  <c r="R67" i="21" s="1"/>
  <c r="S50" i="21"/>
  <c r="S67" i="21" s="1"/>
  <c r="T50" i="21"/>
  <c r="T67" i="21" s="1"/>
  <c r="U50" i="21"/>
  <c r="U67" i="21" s="1"/>
  <c r="V50" i="21"/>
  <c r="V67" i="21" s="1"/>
  <c r="W50" i="21"/>
  <c r="W67" i="21" s="1"/>
  <c r="X50" i="21"/>
  <c r="X67" i="21" s="1"/>
  <c r="Y50" i="21"/>
  <c r="Y67" i="21" s="1"/>
  <c r="Z50" i="21"/>
  <c r="Z67" i="21" s="1"/>
  <c r="AA50" i="21"/>
  <c r="AA67" i="21" s="1"/>
  <c r="AB50" i="21"/>
  <c r="AB67" i="21" s="1"/>
  <c r="AC50" i="21"/>
  <c r="AC67" i="21" s="1"/>
  <c r="AD50" i="21"/>
  <c r="AD67" i="21" s="1"/>
  <c r="AE50" i="21"/>
  <c r="AE67" i="21" s="1"/>
  <c r="AF50" i="21"/>
  <c r="AF67" i="21" s="1"/>
  <c r="AG50" i="21"/>
  <c r="AG67" i="21" s="1"/>
  <c r="E51" i="21"/>
  <c r="E68" i="21" s="1"/>
  <c r="F51" i="21"/>
  <c r="F68" i="21" s="1"/>
  <c r="G51" i="21"/>
  <c r="G68" i="21" s="1"/>
  <c r="H51" i="21"/>
  <c r="H68" i="21" s="1"/>
  <c r="I51" i="21"/>
  <c r="I68" i="21" s="1"/>
  <c r="J51" i="21"/>
  <c r="J68" i="21" s="1"/>
  <c r="K51" i="21"/>
  <c r="K68" i="21" s="1"/>
  <c r="M51" i="21"/>
  <c r="M68" i="21" s="1"/>
  <c r="N51" i="21"/>
  <c r="N68" i="21" s="1"/>
  <c r="O51" i="21"/>
  <c r="O68" i="21" s="1"/>
  <c r="P51" i="21"/>
  <c r="P68" i="21" s="1"/>
  <c r="Q51" i="21"/>
  <c r="Q68" i="21" s="1"/>
  <c r="R51" i="21"/>
  <c r="R68" i="21" s="1"/>
  <c r="S51" i="21"/>
  <c r="S68" i="21" s="1"/>
  <c r="T51" i="21"/>
  <c r="T68" i="21" s="1"/>
  <c r="U51" i="21"/>
  <c r="U68" i="21" s="1"/>
  <c r="V51" i="21"/>
  <c r="V68" i="21" s="1"/>
  <c r="W51" i="21"/>
  <c r="W68" i="21" s="1"/>
  <c r="X51" i="21"/>
  <c r="X68" i="21" s="1"/>
  <c r="Y51" i="21"/>
  <c r="Y68" i="21" s="1"/>
  <c r="Z51" i="21"/>
  <c r="Z68" i="21" s="1"/>
  <c r="AA51" i="21"/>
  <c r="AA68" i="21" s="1"/>
  <c r="AB51" i="21"/>
  <c r="AB68" i="21" s="1"/>
  <c r="AC51" i="21"/>
  <c r="AC68" i="21" s="1"/>
  <c r="AD51" i="21"/>
  <c r="AD68" i="21" s="1"/>
  <c r="AE51" i="21"/>
  <c r="AE68" i="21" s="1"/>
  <c r="AF51" i="21"/>
  <c r="AF68" i="21" s="1"/>
  <c r="AG51" i="21"/>
  <c r="AG68" i="21" s="1"/>
  <c r="C14" i="2"/>
  <c r="D32" i="9" s="1"/>
  <c r="C16" i="2"/>
  <c r="D34" i="9" s="1"/>
  <c r="C17" i="2"/>
  <c r="D35" i="9" s="1"/>
  <c r="C18" i="2"/>
  <c r="D36" i="9" s="1"/>
  <c r="C19" i="2"/>
  <c r="C20" i="2"/>
  <c r="D38" i="9" s="1"/>
  <c r="C21" i="2"/>
  <c r="D39" i="9" s="1"/>
  <c r="C22" i="2"/>
  <c r="D40" i="9" s="1"/>
  <c r="C23" i="2"/>
  <c r="C24" i="2"/>
  <c r="C62" i="23" l="1"/>
  <c r="C64" i="23"/>
  <c r="I69" i="23"/>
  <c r="I70" i="23" s="1"/>
  <c r="J69" i="23"/>
  <c r="J70" i="23" s="1"/>
  <c r="C61" i="23"/>
  <c r="Z69" i="23"/>
  <c r="Z70" i="23" s="1"/>
  <c r="AF69" i="23"/>
  <c r="AF70" i="23" s="1"/>
  <c r="X69" i="23"/>
  <c r="X70" i="23" s="1"/>
  <c r="C145" i="21"/>
  <c r="L69" i="23"/>
  <c r="L70" i="23" s="1"/>
  <c r="C72" i="18"/>
  <c r="C48" i="18"/>
  <c r="C73" i="18"/>
  <c r="D142" i="21"/>
  <c r="C125" i="21"/>
  <c r="C124" i="21"/>
  <c r="D143" i="21"/>
  <c r="C126" i="21"/>
  <c r="P69" i="23"/>
  <c r="P70" i="23" s="1"/>
  <c r="H69" i="23"/>
  <c r="H70" i="23" s="1"/>
  <c r="K69" i="23"/>
  <c r="K70" i="23" s="1"/>
  <c r="Q69" i="23"/>
  <c r="Q70" i="23" s="1"/>
  <c r="N69" i="23"/>
  <c r="N70" i="23" s="1"/>
  <c r="T69" i="23"/>
  <c r="T70" i="23" s="1"/>
  <c r="V69" i="23"/>
  <c r="V70" i="23" s="1"/>
  <c r="O69" i="23"/>
  <c r="O70" i="23" s="1"/>
  <c r="AC69" i="23"/>
  <c r="AC70" i="23" s="1"/>
  <c r="M14" i="23"/>
  <c r="AE69" i="23"/>
  <c r="AE70" i="23" s="1"/>
  <c r="U69" i="23"/>
  <c r="U70" i="23" s="1"/>
  <c r="E69" i="23"/>
  <c r="E70" i="23" s="1"/>
  <c r="R69" i="23"/>
  <c r="R70" i="23" s="1"/>
  <c r="W69" i="23"/>
  <c r="W70" i="23" s="1"/>
  <c r="AA69" i="23"/>
  <c r="AA70" i="23" s="1"/>
  <c r="D69" i="23"/>
  <c r="D70" i="23" s="1"/>
  <c r="AB69" i="23"/>
  <c r="AB70" i="23" s="1"/>
  <c r="Y69" i="23"/>
  <c r="Y70" i="23" s="1"/>
  <c r="C32" i="18"/>
  <c r="X35" i="18"/>
  <c r="M69" i="23"/>
  <c r="M70" i="23" s="1"/>
  <c r="AG69" i="23"/>
  <c r="AG70" i="23" s="1"/>
  <c r="H31" i="10"/>
  <c r="H48" i="10"/>
  <c r="L15" i="9"/>
  <c r="D37" i="9"/>
  <c r="L20" i="9"/>
  <c r="D42" i="9"/>
  <c r="L19" i="9"/>
  <c r="D41" i="9"/>
  <c r="R6" i="23"/>
  <c r="C31" i="18"/>
  <c r="C55" i="23"/>
  <c r="AG16" i="23"/>
  <c r="C14" i="22"/>
  <c r="D5" i="23"/>
  <c r="C11" i="18"/>
  <c r="C33" i="18"/>
  <c r="C29" i="18"/>
  <c r="C41" i="23"/>
  <c r="Q16" i="23"/>
  <c r="D16" i="23"/>
  <c r="C23" i="18"/>
  <c r="C67" i="23"/>
  <c r="C63" i="23"/>
  <c r="F6" i="23"/>
  <c r="C30" i="18"/>
  <c r="S35" i="18"/>
  <c r="C66" i="23"/>
  <c r="V5" i="23"/>
  <c r="AD69" i="23"/>
  <c r="AD70" i="23" s="1"/>
  <c r="C68" i="21"/>
  <c r="C34" i="18"/>
  <c r="AG15" i="23"/>
  <c r="C65" i="23"/>
  <c r="C68" i="23"/>
  <c r="D141" i="21"/>
  <c r="C141" i="21" s="1"/>
  <c r="O14" i="23"/>
  <c r="J6" i="23"/>
  <c r="D6" i="23"/>
  <c r="O16" i="23"/>
  <c r="I16" i="23"/>
  <c r="C50" i="21"/>
  <c r="D67" i="21"/>
  <c r="C67" i="21" s="1"/>
  <c r="M35" i="18"/>
  <c r="D15" i="23"/>
  <c r="S69" i="23"/>
  <c r="S70" i="23" s="1"/>
  <c r="G69" i="23"/>
  <c r="G70" i="23" s="1"/>
  <c r="C49" i="21"/>
  <c r="D66" i="21"/>
  <c r="C66" i="21" s="1"/>
  <c r="G142" i="21"/>
  <c r="R14" i="23"/>
  <c r="AC5" i="23"/>
  <c r="U35" i="18"/>
  <c r="N35" i="18"/>
  <c r="AD35" i="18"/>
  <c r="Y16" i="23"/>
  <c r="AE14" i="23"/>
  <c r="X5" i="23"/>
  <c r="Q7" i="23"/>
  <c r="F35" i="18"/>
  <c r="J35" i="18"/>
  <c r="G15" i="23"/>
  <c r="Z5" i="23"/>
  <c r="Q35" i="18"/>
  <c r="M15" i="23"/>
  <c r="AF7" i="23"/>
  <c r="AE35" i="18"/>
  <c r="AC35" i="18"/>
  <c r="F69" i="23"/>
  <c r="F70" i="23" s="1"/>
  <c r="Q15" i="23"/>
  <c r="AE16" i="23"/>
  <c r="AA7" i="23"/>
  <c r="M6" i="23"/>
  <c r="R15" i="23"/>
  <c r="AC14" i="23"/>
  <c r="U14" i="23"/>
  <c r="AC15" i="23"/>
  <c r="AB35" i="18"/>
  <c r="V35" i="18"/>
  <c r="Z6" i="23"/>
  <c r="AA6" i="23"/>
  <c r="E35" i="18"/>
  <c r="Q5" i="23"/>
  <c r="H35" i="18"/>
  <c r="W35" i="18"/>
  <c r="P5" i="23"/>
  <c r="I35" i="18"/>
  <c r="E15" i="23"/>
  <c r="U15" i="23"/>
  <c r="J7" i="23"/>
  <c r="Z35" i="18"/>
  <c r="X16" i="23"/>
  <c r="F5" i="23"/>
  <c r="AA35" i="18"/>
  <c r="AG35" i="18"/>
  <c r="G14" i="23"/>
  <c r="E5" i="23"/>
  <c r="T35" i="18"/>
  <c r="E14" i="23"/>
  <c r="I15" i="23"/>
  <c r="Y15" i="23"/>
  <c r="L6" i="23"/>
  <c r="H16" i="23"/>
  <c r="T15" i="23"/>
  <c r="O35" i="18"/>
  <c r="L5" i="23"/>
  <c r="AF5" i="23"/>
  <c r="M5" i="23"/>
  <c r="Y6" i="23"/>
  <c r="T16" i="23"/>
  <c r="R35" i="18"/>
  <c r="AB6" i="23"/>
  <c r="K35" i="18"/>
  <c r="AB15" i="23"/>
  <c r="AD15" i="23"/>
  <c r="AD16" i="23"/>
  <c r="G7" i="23"/>
  <c r="G5" i="23"/>
  <c r="G6" i="23"/>
  <c r="T6" i="23"/>
  <c r="AA16" i="23"/>
  <c r="S5" i="23"/>
  <c r="S7" i="23"/>
  <c r="AG5" i="23"/>
  <c r="P35" i="18"/>
  <c r="G35" i="18"/>
  <c r="AG6" i="23"/>
  <c r="P14" i="23"/>
  <c r="AF14" i="23"/>
  <c r="J15" i="23"/>
  <c r="J16" i="23"/>
  <c r="W7" i="23"/>
  <c r="W6" i="23"/>
  <c r="W5" i="23"/>
  <c r="N6" i="23"/>
  <c r="Y7" i="23"/>
  <c r="W15" i="23"/>
  <c r="H6" i="23"/>
  <c r="T5" i="23"/>
  <c r="X7" i="23"/>
  <c r="S16" i="23"/>
  <c r="K16" i="23"/>
  <c r="S15" i="23"/>
  <c r="AA14" i="23"/>
  <c r="O6" i="23"/>
  <c r="O7" i="23"/>
  <c r="I6" i="23"/>
  <c r="AC7" i="23"/>
  <c r="AF35" i="18"/>
  <c r="Y35" i="18"/>
  <c r="N5" i="23"/>
  <c r="L14" i="23"/>
  <c r="P16" i="23"/>
  <c r="AB14" i="23"/>
  <c r="AF16" i="23"/>
  <c r="N15" i="23"/>
  <c r="N16" i="23"/>
  <c r="R7" i="23"/>
  <c r="V7" i="23"/>
  <c r="E6" i="23"/>
  <c r="O5" i="23"/>
  <c r="I5" i="23"/>
  <c r="H5" i="23"/>
  <c r="AB5" i="23"/>
  <c r="AD5" i="23"/>
  <c r="AD7" i="23"/>
  <c r="V16" i="23"/>
  <c r="V15" i="23"/>
  <c r="K14" i="23"/>
  <c r="W16" i="23"/>
  <c r="AE6" i="23"/>
  <c r="AE7" i="23"/>
  <c r="J14" i="23"/>
  <c r="U7" i="23"/>
  <c r="H15" i="23"/>
  <c r="L16" i="23"/>
  <c r="X15" i="23"/>
  <c r="Z15" i="23"/>
  <c r="Z16" i="23"/>
  <c r="D7" i="23"/>
  <c r="P6" i="23"/>
  <c r="F16" i="23"/>
  <c r="F15" i="23"/>
  <c r="S6" i="23"/>
  <c r="U6" i="23"/>
  <c r="K5" i="23"/>
  <c r="K6" i="23"/>
  <c r="L35" i="18"/>
  <c r="D35" i="18"/>
  <c r="E143" i="21"/>
  <c r="AG15" i="22"/>
  <c r="AG12" i="19" s="1"/>
  <c r="AG11" i="19" s="1"/>
  <c r="AC15" i="22"/>
  <c r="AC12" i="19" s="1"/>
  <c r="AC11" i="19" s="1"/>
  <c r="Y15" i="22"/>
  <c r="Y12" i="19" s="1"/>
  <c r="Y11" i="19" s="1"/>
  <c r="U15" i="22"/>
  <c r="U12" i="19" s="1"/>
  <c r="U11" i="19" s="1"/>
  <c r="Q15" i="22"/>
  <c r="Q12" i="19" s="1"/>
  <c r="Q11" i="19" s="1"/>
  <c r="M15" i="22"/>
  <c r="M12" i="19" s="1"/>
  <c r="M11" i="19" s="1"/>
  <c r="I15" i="22"/>
  <c r="I12" i="19" s="1"/>
  <c r="I11" i="19" s="1"/>
  <c r="E15" i="22"/>
  <c r="E12" i="19" s="1"/>
  <c r="E11" i="19" s="1"/>
  <c r="D15" i="22"/>
  <c r="D12" i="19" s="1"/>
  <c r="D11" i="19" s="1"/>
  <c r="AD15" i="22"/>
  <c r="AD12" i="19" s="1"/>
  <c r="AD11" i="19" s="1"/>
  <c r="Z15" i="22"/>
  <c r="Z12" i="19" s="1"/>
  <c r="Z11" i="19" s="1"/>
  <c r="V15" i="22"/>
  <c r="V12" i="19" s="1"/>
  <c r="V11" i="19" s="1"/>
  <c r="R15" i="22"/>
  <c r="R12" i="19" s="1"/>
  <c r="R11" i="19" s="1"/>
  <c r="N15" i="22"/>
  <c r="N12" i="19" s="1"/>
  <c r="N11" i="19" s="1"/>
  <c r="J15" i="22"/>
  <c r="J12" i="19" s="1"/>
  <c r="J11" i="19" s="1"/>
  <c r="F15" i="22"/>
  <c r="F12" i="19" s="1"/>
  <c r="F11" i="19" s="1"/>
  <c r="AF15" i="22"/>
  <c r="AF12" i="19" s="1"/>
  <c r="AF11" i="19" s="1"/>
  <c r="AB15" i="22"/>
  <c r="AB12" i="19" s="1"/>
  <c r="AB11" i="19" s="1"/>
  <c r="X15" i="22"/>
  <c r="X12" i="19" s="1"/>
  <c r="X11" i="19" s="1"/>
  <c r="T15" i="22"/>
  <c r="T12" i="19" s="1"/>
  <c r="T11" i="19" s="1"/>
  <c r="P15" i="22"/>
  <c r="P12" i="19" s="1"/>
  <c r="P11" i="19" s="1"/>
  <c r="L15" i="22"/>
  <c r="L12" i="19" s="1"/>
  <c r="L11" i="19" s="1"/>
  <c r="H15" i="22"/>
  <c r="H12" i="19" s="1"/>
  <c r="H11" i="19" s="1"/>
  <c r="AE15" i="22"/>
  <c r="AE12" i="19" s="1"/>
  <c r="AE11" i="19" s="1"/>
  <c r="AA15" i="22"/>
  <c r="AA12" i="19" s="1"/>
  <c r="AA11" i="19" s="1"/>
  <c r="W15" i="22"/>
  <c r="W12" i="19" s="1"/>
  <c r="W11" i="19" s="1"/>
  <c r="S15" i="22"/>
  <c r="S12" i="19" s="1"/>
  <c r="S11" i="19" s="1"/>
  <c r="O15" i="22"/>
  <c r="O12" i="19" s="1"/>
  <c r="O11" i="19" s="1"/>
  <c r="K15" i="22"/>
  <c r="K12" i="19" s="1"/>
  <c r="K11" i="19" s="1"/>
  <c r="G15" i="22"/>
  <c r="G12" i="19" s="1"/>
  <c r="G11" i="19" s="1"/>
  <c r="C51" i="21"/>
  <c r="C59" i="2"/>
  <c r="C53" i="2"/>
  <c r="C64" i="2"/>
  <c r="C62" i="2"/>
  <c r="C61" i="2"/>
  <c r="C66" i="2"/>
  <c r="C63" i="2"/>
  <c r="C60" i="2"/>
  <c r="C143" i="21" l="1"/>
  <c r="C142" i="21"/>
  <c r="C12" i="19"/>
  <c r="I31" i="10"/>
  <c r="I48" i="10"/>
  <c r="C14" i="23"/>
  <c r="C35" i="18"/>
  <c r="C6" i="23"/>
  <c r="C16" i="23"/>
  <c r="C69" i="23"/>
  <c r="C15" i="23"/>
  <c r="C70" i="23"/>
  <c r="C15" i="22"/>
  <c r="C7" i="23"/>
  <c r="C5" i="23"/>
  <c r="D4" i="19"/>
  <c r="D4" i="24"/>
  <c r="D4" i="23"/>
  <c r="D4" i="18"/>
  <c r="D4" i="21"/>
  <c r="D4" i="22"/>
  <c r="D4" i="10"/>
  <c r="D4" i="6"/>
  <c r="D4" i="4"/>
  <c r="D4" i="3"/>
  <c r="D4" i="2"/>
  <c r="E4" i="2" s="1"/>
  <c r="AL38" i="10" l="1"/>
  <c r="Z38" i="10"/>
  <c r="N38" i="10"/>
  <c r="E21" i="10"/>
  <c r="AK38" i="10"/>
  <c r="Y38" i="10"/>
  <c r="M38" i="10"/>
  <c r="AM38" i="10"/>
  <c r="AJ38" i="10"/>
  <c r="X38" i="10"/>
  <c r="L38" i="10"/>
  <c r="AI38" i="10"/>
  <c r="W38" i="10"/>
  <c r="K38" i="10"/>
  <c r="AH38" i="10"/>
  <c r="V38" i="10"/>
  <c r="J38" i="10"/>
  <c r="F38" i="10"/>
  <c r="AA38" i="10"/>
  <c r="AG38" i="10"/>
  <c r="U38" i="10"/>
  <c r="I38" i="10"/>
  <c r="AF38" i="10"/>
  <c r="T38" i="10"/>
  <c r="H38" i="10"/>
  <c r="R38" i="10"/>
  <c r="D21" i="10"/>
  <c r="AQ38" i="10"/>
  <c r="AE38" i="10"/>
  <c r="S38" i="10"/>
  <c r="G38" i="10"/>
  <c r="AD38" i="10"/>
  <c r="O38" i="10"/>
  <c r="AP38" i="10"/>
  <c r="AO38" i="10"/>
  <c r="AC38" i="10"/>
  <c r="Q38" i="10"/>
  <c r="E38" i="10"/>
  <c r="AN38" i="10"/>
  <c r="AB38" i="10"/>
  <c r="P38" i="10"/>
  <c r="D38" i="10"/>
  <c r="AK20" i="22"/>
  <c r="Y20" i="22"/>
  <c r="M20" i="22"/>
  <c r="AJ20" i="22"/>
  <c r="X20" i="22"/>
  <c r="L20" i="22"/>
  <c r="AI20" i="22"/>
  <c r="W20" i="22"/>
  <c r="K20" i="22"/>
  <c r="D20" i="22"/>
  <c r="AH20" i="22"/>
  <c r="V20" i="22"/>
  <c r="J20" i="22"/>
  <c r="AM20" i="22"/>
  <c r="AG20" i="22"/>
  <c r="U20" i="22"/>
  <c r="I20" i="22"/>
  <c r="AF20" i="22"/>
  <c r="T20" i="22"/>
  <c r="H20" i="22"/>
  <c r="AA20" i="22"/>
  <c r="AQ20" i="22"/>
  <c r="AE20" i="22"/>
  <c r="S20" i="22"/>
  <c r="G20" i="22"/>
  <c r="AP20" i="22"/>
  <c r="AD20" i="22"/>
  <c r="R20" i="22"/>
  <c r="F20" i="22"/>
  <c r="AO20" i="22"/>
  <c r="AC20" i="22"/>
  <c r="Q20" i="22"/>
  <c r="E20" i="22"/>
  <c r="AB20" i="22"/>
  <c r="AN20" i="22"/>
  <c r="P20" i="22"/>
  <c r="AL20" i="22"/>
  <c r="Z20" i="22"/>
  <c r="N20" i="22"/>
  <c r="O20" i="22"/>
  <c r="J31" i="10"/>
  <c r="J48" i="10"/>
  <c r="AG21" i="10"/>
  <c r="U21" i="10"/>
  <c r="I21" i="10"/>
  <c r="T21" i="10"/>
  <c r="H21" i="10"/>
  <c r="AQ21" i="10"/>
  <c r="S21" i="10"/>
  <c r="G21" i="10"/>
  <c r="AN21" i="10"/>
  <c r="P21" i="10"/>
  <c r="Z21" i="10"/>
  <c r="N21" i="10"/>
  <c r="Y21" i="10"/>
  <c r="M21" i="10"/>
  <c r="AF21" i="10"/>
  <c r="AE21" i="10"/>
  <c r="AB21" i="10"/>
  <c r="AA21" i="10"/>
  <c r="W21" i="10"/>
  <c r="AP21" i="10"/>
  <c r="AD21" i="10"/>
  <c r="R21" i="10"/>
  <c r="F21" i="10"/>
  <c r="AC21" i="10"/>
  <c r="Q21" i="10"/>
  <c r="AM21" i="10"/>
  <c r="O21" i="10"/>
  <c r="AJ21" i="10"/>
  <c r="L21" i="10"/>
  <c r="AO21" i="10"/>
  <c r="K21" i="10"/>
  <c r="AL21" i="10"/>
  <c r="AK21" i="10"/>
  <c r="AI21" i="10"/>
  <c r="AH21" i="10"/>
  <c r="V21" i="10"/>
  <c r="J21" i="10"/>
  <c r="X21" i="10"/>
  <c r="AH4" i="21"/>
  <c r="AI4" i="21"/>
  <c r="AJ4" i="21"/>
  <c r="AK4" i="21"/>
  <c r="AL4" i="21"/>
  <c r="AM4" i="21"/>
  <c r="AN4" i="21"/>
  <c r="AO4" i="21"/>
  <c r="AQ4" i="21"/>
  <c r="AP4" i="21"/>
  <c r="AP4" i="22"/>
  <c r="AQ4" i="22"/>
  <c r="AH4" i="22"/>
  <c r="AI4" i="22"/>
  <c r="AJ4" i="22"/>
  <c r="AK4" i="22"/>
  <c r="AL4" i="22"/>
  <c r="AM4" i="22"/>
  <c r="AO4" i="22"/>
  <c r="AN4" i="22"/>
  <c r="D20" i="4"/>
  <c r="AJ4" i="4"/>
  <c r="AK4" i="4"/>
  <c r="AL4" i="4"/>
  <c r="AM4" i="4"/>
  <c r="AN4" i="4"/>
  <c r="AO4" i="4"/>
  <c r="AH4" i="4"/>
  <c r="AP4" i="4"/>
  <c r="AQ4" i="4"/>
  <c r="AI4" i="4"/>
  <c r="AH4" i="23"/>
  <c r="AI4" i="23"/>
  <c r="AJ4" i="23"/>
  <c r="AK4" i="23"/>
  <c r="AL4" i="23"/>
  <c r="AM4" i="23"/>
  <c r="AN4" i="23"/>
  <c r="AO4" i="23"/>
  <c r="AP4" i="23"/>
  <c r="AQ4" i="23"/>
  <c r="D26" i="3"/>
  <c r="AI4" i="3"/>
  <c r="AL15" i="3"/>
  <c r="AH15" i="3"/>
  <c r="AJ4" i="3"/>
  <c r="AM15" i="3"/>
  <c r="AK4" i="3"/>
  <c r="AN15" i="3"/>
  <c r="AL4" i="3"/>
  <c r="AO15" i="3"/>
  <c r="AQ4" i="3"/>
  <c r="AM4" i="3"/>
  <c r="AP15" i="3"/>
  <c r="AN4" i="3"/>
  <c r="AQ15" i="3"/>
  <c r="AO4" i="3"/>
  <c r="AI15" i="3"/>
  <c r="AP4" i="3"/>
  <c r="AH4" i="3"/>
  <c r="AK15" i="3"/>
  <c r="AJ15" i="3"/>
  <c r="D47" i="6"/>
  <c r="AP4" i="6"/>
  <c r="AQ4" i="6"/>
  <c r="AN4" i="6"/>
  <c r="AH4" i="6"/>
  <c r="AI4" i="6"/>
  <c r="AL4" i="6"/>
  <c r="AJ4" i="6"/>
  <c r="AK4" i="6"/>
  <c r="AM4" i="6"/>
  <c r="AO4" i="6"/>
  <c r="AH4" i="19"/>
  <c r="AI4" i="19"/>
  <c r="AJ4" i="19"/>
  <c r="AK4" i="19"/>
  <c r="AL4" i="19"/>
  <c r="AM4" i="19"/>
  <c r="AN4" i="19"/>
  <c r="AO4" i="19"/>
  <c r="AP4" i="19"/>
  <c r="AQ4" i="19"/>
  <c r="AN4" i="10"/>
  <c r="AO4" i="10"/>
  <c r="AL4" i="10"/>
  <c r="AP4" i="10"/>
  <c r="AQ4" i="10"/>
  <c r="AH4" i="10"/>
  <c r="AI4" i="10"/>
  <c r="AJ4" i="10"/>
  <c r="AK4" i="10"/>
  <c r="AM4" i="10"/>
  <c r="H4" i="2"/>
  <c r="H43" i="2" s="1"/>
  <c r="I4" i="2"/>
  <c r="I43" i="2" s="1"/>
  <c r="D22" i="23"/>
  <c r="D46" i="23"/>
  <c r="D60" i="23"/>
  <c r="D32" i="23"/>
  <c r="D40" i="18"/>
  <c r="E40" i="18" s="1"/>
  <c r="F40" i="18" s="1"/>
  <c r="G40" i="18" s="1"/>
  <c r="H40" i="18" s="1"/>
  <c r="I40" i="18" s="1"/>
  <c r="J40" i="18" s="1"/>
  <c r="K40" i="18" s="1"/>
  <c r="L40" i="18" s="1"/>
  <c r="M40" i="18" s="1"/>
  <c r="N40" i="18" s="1"/>
  <c r="O40" i="18" s="1"/>
  <c r="P40" i="18" s="1"/>
  <c r="Q40" i="18" s="1"/>
  <c r="R40" i="18" s="1"/>
  <c r="S40" i="18" s="1"/>
  <c r="T40" i="18" s="1"/>
  <c r="U40" i="18" s="1"/>
  <c r="V40" i="18" s="1"/>
  <c r="W40" i="18" s="1"/>
  <c r="X40" i="18" s="1"/>
  <c r="Y40" i="18" s="1"/>
  <c r="Z40" i="18" s="1"/>
  <c r="AA40" i="18" s="1"/>
  <c r="AB40" i="18" s="1"/>
  <c r="AC40" i="18" s="1"/>
  <c r="AD40" i="18" s="1"/>
  <c r="AE40" i="18" s="1"/>
  <c r="AF40" i="18" s="1"/>
  <c r="AG40" i="18" s="1"/>
  <c r="AH40" i="18" s="1"/>
  <c r="AI40" i="18" s="1"/>
  <c r="AJ40" i="18" s="1"/>
  <c r="AK40" i="18" s="1"/>
  <c r="AL40" i="18" s="1"/>
  <c r="AM40" i="18" s="1"/>
  <c r="AN40" i="18" s="1"/>
  <c r="AO40" i="18" s="1"/>
  <c r="AP40" i="18" s="1"/>
  <c r="AQ40" i="18" s="1"/>
  <c r="D16" i="18"/>
  <c r="D80" i="23"/>
  <c r="D37" i="3"/>
  <c r="E4" i="18"/>
  <c r="D79" i="18"/>
  <c r="D66" i="18"/>
  <c r="D53" i="18"/>
  <c r="D79" i="21"/>
  <c r="D23" i="21"/>
  <c r="D98" i="21"/>
  <c r="D42" i="21"/>
  <c r="D117" i="21"/>
  <c r="E15" i="3"/>
  <c r="D16" i="24"/>
  <c r="E4" i="24"/>
  <c r="D31" i="6"/>
  <c r="D28" i="24"/>
  <c r="D40" i="24"/>
  <c r="E29" i="24"/>
  <c r="F29" i="24"/>
  <c r="G29" i="24"/>
  <c r="H29" i="24"/>
  <c r="I29" i="24"/>
  <c r="J29" i="24"/>
  <c r="K29" i="24"/>
  <c r="L29" i="24"/>
  <c r="M29" i="24"/>
  <c r="N29" i="24"/>
  <c r="O29" i="24"/>
  <c r="P29" i="24"/>
  <c r="Q29" i="24"/>
  <c r="R29" i="24"/>
  <c r="S29" i="24"/>
  <c r="T29" i="24"/>
  <c r="U29" i="24"/>
  <c r="V29" i="24"/>
  <c r="W29" i="24"/>
  <c r="X29" i="24"/>
  <c r="Y29" i="24"/>
  <c r="Z29" i="24"/>
  <c r="AA29" i="24"/>
  <c r="AB29" i="24"/>
  <c r="AC29" i="24"/>
  <c r="AD29" i="24"/>
  <c r="AE29" i="24"/>
  <c r="AF29" i="24"/>
  <c r="AG29" i="24"/>
  <c r="E30" i="24"/>
  <c r="F30" i="24"/>
  <c r="G30" i="24"/>
  <c r="H30" i="24"/>
  <c r="I30" i="24"/>
  <c r="J30" i="24"/>
  <c r="K30" i="24"/>
  <c r="L30" i="24"/>
  <c r="M30" i="24"/>
  <c r="N30" i="24"/>
  <c r="O30" i="24"/>
  <c r="P30" i="24"/>
  <c r="Q30" i="24"/>
  <c r="R30" i="24"/>
  <c r="S30" i="24"/>
  <c r="T30" i="24"/>
  <c r="U30" i="24"/>
  <c r="V30" i="24"/>
  <c r="W30" i="24"/>
  <c r="X30" i="24"/>
  <c r="Y30" i="24"/>
  <c r="Z30" i="24"/>
  <c r="AA30" i="24"/>
  <c r="AB30" i="24"/>
  <c r="AC30" i="24"/>
  <c r="AD30" i="24"/>
  <c r="AE30" i="24"/>
  <c r="AF30" i="24"/>
  <c r="AG30" i="24"/>
  <c r="E31" i="24"/>
  <c r="F31" i="24"/>
  <c r="G31" i="24"/>
  <c r="H31" i="24"/>
  <c r="I31" i="24"/>
  <c r="J31" i="24"/>
  <c r="K31" i="24"/>
  <c r="L31" i="24"/>
  <c r="M31" i="24"/>
  <c r="N31" i="24"/>
  <c r="O31" i="24"/>
  <c r="P31" i="24"/>
  <c r="Q31" i="24"/>
  <c r="R31" i="24"/>
  <c r="S31" i="24"/>
  <c r="T31" i="24"/>
  <c r="U31" i="24"/>
  <c r="V31" i="24"/>
  <c r="W31" i="24"/>
  <c r="X31" i="24"/>
  <c r="Y31" i="24"/>
  <c r="Z31" i="24"/>
  <c r="AA31" i="24"/>
  <c r="AB31" i="24"/>
  <c r="AC31" i="24"/>
  <c r="AD31" i="24"/>
  <c r="AE31" i="24"/>
  <c r="AF31" i="24"/>
  <c r="AG31" i="24"/>
  <c r="E32" i="24"/>
  <c r="F32" i="24"/>
  <c r="G32" i="24"/>
  <c r="H32" i="24"/>
  <c r="I32" i="24"/>
  <c r="J32" i="24"/>
  <c r="K32" i="24"/>
  <c r="L32" i="24"/>
  <c r="M32" i="24"/>
  <c r="N32" i="24"/>
  <c r="O32" i="24"/>
  <c r="P32" i="24"/>
  <c r="Q32" i="24"/>
  <c r="R32" i="24"/>
  <c r="S32" i="24"/>
  <c r="T32" i="24"/>
  <c r="U32" i="24"/>
  <c r="V32" i="24"/>
  <c r="W32" i="24"/>
  <c r="X32" i="24"/>
  <c r="Y32" i="24"/>
  <c r="Z32" i="24"/>
  <c r="AA32" i="24"/>
  <c r="AB32" i="24"/>
  <c r="AC32" i="24"/>
  <c r="AD32" i="24"/>
  <c r="AE32" i="24"/>
  <c r="AF32" i="24"/>
  <c r="AG32" i="24"/>
  <c r="E33" i="24"/>
  <c r="F33" i="24"/>
  <c r="G33" i="24"/>
  <c r="H33" i="24"/>
  <c r="I33" i="24"/>
  <c r="J33" i="24"/>
  <c r="K33" i="24"/>
  <c r="L33" i="24"/>
  <c r="M33" i="24"/>
  <c r="N33" i="24"/>
  <c r="O33" i="24"/>
  <c r="P33" i="24"/>
  <c r="Q33" i="24"/>
  <c r="R33" i="24"/>
  <c r="S33" i="24"/>
  <c r="T33" i="24"/>
  <c r="U33" i="24"/>
  <c r="V33" i="24"/>
  <c r="W33" i="24"/>
  <c r="X33" i="24"/>
  <c r="Y33" i="24"/>
  <c r="Z33" i="24"/>
  <c r="AA33" i="24"/>
  <c r="AB33" i="24"/>
  <c r="AC33" i="24"/>
  <c r="AD33" i="24"/>
  <c r="AE33" i="24"/>
  <c r="AF33" i="24"/>
  <c r="AG33" i="24"/>
  <c r="E34" i="24"/>
  <c r="F34" i="24"/>
  <c r="G34" i="24"/>
  <c r="H34" i="24"/>
  <c r="I34" i="24"/>
  <c r="J34" i="24"/>
  <c r="K34" i="24"/>
  <c r="L34" i="24"/>
  <c r="M34" i="24"/>
  <c r="N34" i="24"/>
  <c r="O34" i="24"/>
  <c r="P34" i="24"/>
  <c r="Q34" i="24"/>
  <c r="R34" i="24"/>
  <c r="S34" i="24"/>
  <c r="T34" i="24"/>
  <c r="U34" i="24"/>
  <c r="V34" i="24"/>
  <c r="W34" i="24"/>
  <c r="X34" i="24"/>
  <c r="Y34" i="24"/>
  <c r="Z34" i="24"/>
  <c r="AA34" i="24"/>
  <c r="AB34" i="24"/>
  <c r="AC34" i="24"/>
  <c r="AD34" i="24"/>
  <c r="AE34" i="24"/>
  <c r="AF34" i="24"/>
  <c r="AG34" i="24"/>
  <c r="D30" i="24"/>
  <c r="D31" i="24"/>
  <c r="D32" i="24"/>
  <c r="D33" i="24"/>
  <c r="D34" i="24"/>
  <c r="D29" i="24"/>
  <c r="D11" i="24"/>
  <c r="AG23" i="24"/>
  <c r="AF23" i="24"/>
  <c r="AE23" i="24"/>
  <c r="AD23" i="24"/>
  <c r="AC23" i="24"/>
  <c r="AB23" i="24"/>
  <c r="AA23" i="24"/>
  <c r="Z23" i="24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K23" i="24"/>
  <c r="J23" i="24"/>
  <c r="I23" i="24"/>
  <c r="H23" i="24"/>
  <c r="G23" i="24"/>
  <c r="F23" i="24"/>
  <c r="E23" i="24"/>
  <c r="D23" i="24"/>
  <c r="AG11" i="24"/>
  <c r="AF11" i="24"/>
  <c r="AE11" i="24"/>
  <c r="AD11" i="24"/>
  <c r="AC11" i="24"/>
  <c r="AB11" i="24"/>
  <c r="AA11" i="24"/>
  <c r="Z11" i="24"/>
  <c r="Y11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H11" i="24"/>
  <c r="G11" i="24"/>
  <c r="F11" i="24"/>
  <c r="E11" i="24"/>
  <c r="E8" i="23"/>
  <c r="D8" i="23"/>
  <c r="AG25" i="23"/>
  <c r="AF25" i="23"/>
  <c r="AE25" i="23"/>
  <c r="AD25" i="23"/>
  <c r="AC25" i="23"/>
  <c r="AB25" i="23"/>
  <c r="AA25" i="23"/>
  <c r="Z25" i="23"/>
  <c r="Y25" i="23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H25" i="23"/>
  <c r="G25" i="23"/>
  <c r="F25" i="23"/>
  <c r="E25" i="23"/>
  <c r="D25" i="23"/>
  <c r="AG24" i="23"/>
  <c r="AF24" i="23"/>
  <c r="AE24" i="23"/>
  <c r="AD24" i="23"/>
  <c r="AC24" i="23"/>
  <c r="AB24" i="23"/>
  <c r="AA24" i="23"/>
  <c r="Z24" i="23"/>
  <c r="Y24" i="23"/>
  <c r="X24" i="23"/>
  <c r="W24" i="23"/>
  <c r="V24" i="23"/>
  <c r="U24" i="23"/>
  <c r="T24" i="23"/>
  <c r="S24" i="23"/>
  <c r="R24" i="23"/>
  <c r="Q24" i="23"/>
  <c r="P24" i="23"/>
  <c r="O24" i="23"/>
  <c r="N24" i="23"/>
  <c r="M24" i="23"/>
  <c r="L24" i="23"/>
  <c r="K24" i="23"/>
  <c r="J24" i="23"/>
  <c r="I24" i="23"/>
  <c r="H24" i="23"/>
  <c r="G24" i="23"/>
  <c r="F24" i="23"/>
  <c r="E24" i="23"/>
  <c r="D24" i="23"/>
  <c r="AG23" i="23"/>
  <c r="AF23" i="23"/>
  <c r="AE23" i="23"/>
  <c r="AD23" i="23"/>
  <c r="AC23" i="23"/>
  <c r="AB23" i="23"/>
  <c r="AA23" i="23"/>
  <c r="Z23" i="23"/>
  <c r="Y23" i="23"/>
  <c r="X23" i="23"/>
  <c r="W23" i="23"/>
  <c r="V23" i="23"/>
  <c r="U23" i="23"/>
  <c r="T23" i="23"/>
  <c r="S23" i="23"/>
  <c r="R23" i="23"/>
  <c r="Q23" i="23"/>
  <c r="P23" i="23"/>
  <c r="O23" i="23"/>
  <c r="N23" i="23"/>
  <c r="M23" i="23"/>
  <c r="L23" i="23"/>
  <c r="K23" i="23"/>
  <c r="J23" i="23"/>
  <c r="I23" i="23"/>
  <c r="H23" i="23"/>
  <c r="G23" i="23"/>
  <c r="F23" i="23"/>
  <c r="E23" i="23"/>
  <c r="D23" i="23"/>
  <c r="AG17" i="23"/>
  <c r="AF17" i="23"/>
  <c r="AE17" i="23"/>
  <c r="AD17" i="23"/>
  <c r="AC17" i="23"/>
  <c r="AB17" i="23"/>
  <c r="AA17" i="23"/>
  <c r="Z17" i="23"/>
  <c r="Y17" i="23"/>
  <c r="X17" i="23"/>
  <c r="W17" i="23"/>
  <c r="V17" i="23"/>
  <c r="U17" i="23"/>
  <c r="T17" i="23"/>
  <c r="S17" i="23"/>
  <c r="R17" i="23"/>
  <c r="Q17" i="23"/>
  <c r="P17" i="23"/>
  <c r="O17" i="23"/>
  <c r="N17" i="23"/>
  <c r="M17" i="23"/>
  <c r="L17" i="23"/>
  <c r="K17" i="23"/>
  <c r="J17" i="23"/>
  <c r="I17" i="23"/>
  <c r="H17" i="23"/>
  <c r="G17" i="23"/>
  <c r="F17" i="23"/>
  <c r="E17" i="23"/>
  <c r="D17" i="23"/>
  <c r="D13" i="23"/>
  <c r="AG8" i="23"/>
  <c r="AF8" i="23"/>
  <c r="AE8" i="23"/>
  <c r="AD8" i="23"/>
  <c r="AC8" i="23"/>
  <c r="AB8" i="23"/>
  <c r="AA8" i="23"/>
  <c r="Z8" i="23"/>
  <c r="Y8" i="23"/>
  <c r="X8" i="23"/>
  <c r="W8" i="23"/>
  <c r="V8" i="23"/>
  <c r="U8" i="23"/>
  <c r="T8" i="23"/>
  <c r="S8" i="23"/>
  <c r="R8" i="23"/>
  <c r="Q8" i="23"/>
  <c r="P8" i="23"/>
  <c r="O8" i="23"/>
  <c r="N8" i="23"/>
  <c r="M8" i="23"/>
  <c r="L8" i="23"/>
  <c r="K8" i="23"/>
  <c r="J8" i="23"/>
  <c r="I8" i="23"/>
  <c r="H8" i="23"/>
  <c r="G8" i="23"/>
  <c r="F8" i="23"/>
  <c r="AG4" i="23"/>
  <c r="AF4" i="23"/>
  <c r="AE4" i="23"/>
  <c r="AD4" i="23"/>
  <c r="AC4" i="23"/>
  <c r="AB4" i="23"/>
  <c r="AA4" i="23"/>
  <c r="Z4" i="23"/>
  <c r="Y4" i="23"/>
  <c r="X4" i="23"/>
  <c r="W4" i="23"/>
  <c r="V4" i="23"/>
  <c r="U4" i="23"/>
  <c r="T4" i="23"/>
  <c r="S4" i="23"/>
  <c r="R4" i="23"/>
  <c r="Q4" i="23"/>
  <c r="P4" i="23"/>
  <c r="O4" i="23"/>
  <c r="N4" i="23"/>
  <c r="M4" i="23"/>
  <c r="L4" i="23"/>
  <c r="K4" i="23"/>
  <c r="J4" i="23"/>
  <c r="I4" i="23"/>
  <c r="H4" i="23"/>
  <c r="G4" i="23"/>
  <c r="F4" i="23"/>
  <c r="E4" i="23"/>
  <c r="C32" i="24" l="1"/>
  <c r="C33" i="24"/>
  <c r="C31" i="24"/>
  <c r="C23" i="24"/>
  <c r="C30" i="24"/>
  <c r="D41" i="24"/>
  <c r="C29" i="24"/>
  <c r="C11" i="24"/>
  <c r="C34" i="24"/>
  <c r="K31" i="10"/>
  <c r="K48" i="10"/>
  <c r="AJ17" i="6"/>
  <c r="AJ47" i="6"/>
  <c r="AJ31" i="6"/>
  <c r="AJ37" i="3"/>
  <c r="AJ26" i="3"/>
  <c r="AJ22" i="23"/>
  <c r="AJ32" i="23"/>
  <c r="AJ46" i="23"/>
  <c r="AJ60" i="23"/>
  <c r="AJ13" i="23"/>
  <c r="AJ80" i="23"/>
  <c r="AJ20" i="4"/>
  <c r="AJ12" i="4"/>
  <c r="AL17" i="6"/>
  <c r="AL47" i="6"/>
  <c r="AL31" i="6"/>
  <c r="AO26" i="3"/>
  <c r="AO37" i="3"/>
  <c r="AI22" i="23"/>
  <c r="AI32" i="23"/>
  <c r="AI46" i="23"/>
  <c r="AI60" i="23"/>
  <c r="AI80" i="23"/>
  <c r="AI13" i="23"/>
  <c r="AP117" i="21"/>
  <c r="AP98" i="21"/>
  <c r="AP23" i="21"/>
  <c r="AP79" i="21"/>
  <c r="AP42" i="21"/>
  <c r="AK31" i="6"/>
  <c r="AK17" i="6"/>
  <c r="AK47" i="6"/>
  <c r="AI17" i="6"/>
  <c r="AI47" i="6"/>
  <c r="AI31" i="6"/>
  <c r="AH13" i="23"/>
  <c r="AH32" i="23"/>
  <c r="AH46" i="23"/>
  <c r="AH60" i="23"/>
  <c r="AH80" i="23"/>
  <c r="AH22" i="23"/>
  <c r="AQ117" i="21"/>
  <c r="AQ98" i="21"/>
  <c r="AQ23" i="21"/>
  <c r="AQ79" i="21"/>
  <c r="AQ42" i="21"/>
  <c r="AH17" i="6"/>
  <c r="AH47" i="6"/>
  <c r="AH31" i="6"/>
  <c r="AN37" i="3"/>
  <c r="AN26" i="3"/>
  <c r="AI37" i="3"/>
  <c r="AI26" i="3"/>
  <c r="AI12" i="4"/>
  <c r="AI20" i="4"/>
  <c r="AO42" i="21"/>
  <c r="AO117" i="21"/>
  <c r="AO98" i="21"/>
  <c r="AO23" i="21"/>
  <c r="AO79" i="21"/>
  <c r="C17" i="23"/>
  <c r="C24" i="23"/>
  <c r="C8" i="23"/>
  <c r="AN31" i="6"/>
  <c r="AN47" i="6"/>
  <c r="AN17" i="6"/>
  <c r="AQ20" i="4"/>
  <c r="AQ12" i="4"/>
  <c r="AN23" i="21"/>
  <c r="AN117" i="21"/>
  <c r="AN98" i="21"/>
  <c r="AN79" i="21"/>
  <c r="AN42" i="21"/>
  <c r="AQ17" i="6"/>
  <c r="AQ47" i="6"/>
  <c r="AQ31" i="6"/>
  <c r="AM37" i="3"/>
  <c r="AM26" i="3"/>
  <c r="AQ22" i="23"/>
  <c r="AQ60" i="23"/>
  <c r="AQ80" i="23"/>
  <c r="AQ46" i="23"/>
  <c r="AQ13" i="23"/>
  <c r="AQ32" i="23"/>
  <c r="AP20" i="4"/>
  <c r="AP12" i="4"/>
  <c r="AM42" i="21"/>
  <c r="AM98" i="21"/>
  <c r="AM79" i="21"/>
  <c r="AM117" i="21"/>
  <c r="AM23" i="21"/>
  <c r="AK12" i="4"/>
  <c r="AK20" i="4"/>
  <c r="AP17" i="6"/>
  <c r="AP47" i="6"/>
  <c r="AP31" i="6"/>
  <c r="AQ26" i="3"/>
  <c r="AQ37" i="3"/>
  <c r="AP22" i="23"/>
  <c r="AP60" i="23"/>
  <c r="AP80" i="23"/>
  <c r="AP46" i="23"/>
  <c r="AP13" i="23"/>
  <c r="AP32" i="23"/>
  <c r="AH12" i="4"/>
  <c r="AH20" i="4"/>
  <c r="AL42" i="21"/>
  <c r="AL98" i="21"/>
  <c r="AL79" i="21"/>
  <c r="AL117" i="21"/>
  <c r="AL23" i="21"/>
  <c r="AO13" i="23"/>
  <c r="AO60" i="23"/>
  <c r="AO80" i="23"/>
  <c r="AO46" i="23"/>
  <c r="AO22" i="23"/>
  <c r="AO32" i="23"/>
  <c r="AO12" i="4"/>
  <c r="AO20" i="4"/>
  <c r="AK23" i="21"/>
  <c r="AK79" i="21"/>
  <c r="AK117" i="21"/>
  <c r="AK42" i="21"/>
  <c r="AK98" i="21"/>
  <c r="AL26" i="3"/>
  <c r="AL37" i="3"/>
  <c r="AN46" i="23"/>
  <c r="AN60" i="23"/>
  <c r="AN80" i="23"/>
  <c r="AN13" i="23"/>
  <c r="AN32" i="23"/>
  <c r="AN22" i="23"/>
  <c r="AN12" i="4"/>
  <c r="AN20" i="4"/>
  <c r="AJ79" i="21"/>
  <c r="AJ23" i="21"/>
  <c r="AJ117" i="21"/>
  <c r="AJ42" i="21"/>
  <c r="AJ98" i="21"/>
  <c r="AP26" i="3"/>
  <c r="AP37" i="3"/>
  <c r="AO31" i="6"/>
  <c r="AO17" i="6"/>
  <c r="AO47" i="6"/>
  <c r="AM46" i="23"/>
  <c r="AM60" i="23"/>
  <c r="AM80" i="23"/>
  <c r="AM13" i="23"/>
  <c r="AM32" i="23"/>
  <c r="AM22" i="23"/>
  <c r="AM12" i="4"/>
  <c r="AM20" i="4"/>
  <c r="AI23" i="21"/>
  <c r="AI117" i="21"/>
  <c r="AI42" i="21"/>
  <c r="AI98" i="21"/>
  <c r="AI79" i="21"/>
  <c r="AK22" i="23"/>
  <c r="AK13" i="23"/>
  <c r="AK60" i="23"/>
  <c r="AK80" i="23"/>
  <c r="AK32" i="23"/>
  <c r="AK46" i="23"/>
  <c r="C23" i="23"/>
  <c r="C25" i="23"/>
  <c r="AM31" i="6"/>
  <c r="AM17" i="6"/>
  <c r="AM47" i="6"/>
  <c r="AH37" i="3"/>
  <c r="AH26" i="3"/>
  <c r="AK37" i="3"/>
  <c r="AK26" i="3"/>
  <c r="AL46" i="23"/>
  <c r="AL80" i="23"/>
  <c r="AL13" i="23"/>
  <c r="AL60" i="23"/>
  <c r="AL22" i="23"/>
  <c r="AL32" i="23"/>
  <c r="AL12" i="4"/>
  <c r="AL20" i="4"/>
  <c r="AH23" i="21"/>
  <c r="AH79" i="21"/>
  <c r="AH117" i="21"/>
  <c r="AH42" i="21"/>
  <c r="AH98" i="21"/>
  <c r="H46" i="23"/>
  <c r="H32" i="23"/>
  <c r="H60" i="23"/>
  <c r="L46" i="23"/>
  <c r="L60" i="23"/>
  <c r="L32" i="23"/>
  <c r="P46" i="23"/>
  <c r="P32" i="23"/>
  <c r="P60" i="23"/>
  <c r="T46" i="23"/>
  <c r="T32" i="23"/>
  <c r="T60" i="23"/>
  <c r="X46" i="23"/>
  <c r="X32" i="23"/>
  <c r="X60" i="23"/>
  <c r="AB46" i="23"/>
  <c r="AB60" i="23"/>
  <c r="AB32" i="23"/>
  <c r="AF46" i="23"/>
  <c r="AF32" i="23"/>
  <c r="AF60" i="23"/>
  <c r="E60" i="23"/>
  <c r="E46" i="23"/>
  <c r="E32" i="23"/>
  <c r="I60" i="23"/>
  <c r="I32" i="23"/>
  <c r="I46" i="23"/>
  <c r="M60" i="23"/>
  <c r="M32" i="23"/>
  <c r="M46" i="23"/>
  <c r="Q60" i="23"/>
  <c r="Q46" i="23"/>
  <c r="Q32" i="23"/>
  <c r="U60" i="23"/>
  <c r="U46" i="23"/>
  <c r="U32" i="23"/>
  <c r="Y60" i="23"/>
  <c r="Y32" i="23"/>
  <c r="Y46" i="23"/>
  <c r="AC60" i="23"/>
  <c r="AC32" i="23"/>
  <c r="AC46" i="23"/>
  <c r="AG60" i="23"/>
  <c r="AG46" i="23"/>
  <c r="AG32" i="23"/>
  <c r="F46" i="23"/>
  <c r="F60" i="23"/>
  <c r="F32" i="23"/>
  <c r="J46" i="23"/>
  <c r="J60" i="23"/>
  <c r="J32" i="23"/>
  <c r="N60" i="23"/>
  <c r="N32" i="23"/>
  <c r="N46" i="23"/>
  <c r="R60" i="23"/>
  <c r="R32" i="23"/>
  <c r="R46" i="23"/>
  <c r="V46" i="23"/>
  <c r="V32" i="23"/>
  <c r="V60" i="23"/>
  <c r="Z46" i="23"/>
  <c r="Z60" i="23"/>
  <c r="Z32" i="23"/>
  <c r="AD60" i="23"/>
  <c r="AD32" i="23"/>
  <c r="AD46" i="23"/>
  <c r="G32" i="23"/>
  <c r="G60" i="23"/>
  <c r="G46" i="23"/>
  <c r="K32" i="23"/>
  <c r="K46" i="23"/>
  <c r="K60" i="23"/>
  <c r="O32" i="23"/>
  <c r="O46" i="23"/>
  <c r="O60" i="23"/>
  <c r="S32" i="23"/>
  <c r="S60" i="23"/>
  <c r="S46" i="23"/>
  <c r="W32" i="23"/>
  <c r="W60" i="23"/>
  <c r="W46" i="23"/>
  <c r="AA32" i="23"/>
  <c r="AA46" i="23"/>
  <c r="AA60" i="23"/>
  <c r="AE32" i="23"/>
  <c r="AE46" i="23"/>
  <c r="AE60" i="23"/>
  <c r="E27" i="23"/>
  <c r="E75" i="23" s="1"/>
  <c r="I27" i="23"/>
  <c r="I75" i="23" s="1"/>
  <c r="M27" i="23"/>
  <c r="Q27" i="23"/>
  <c r="Q75" i="23" s="1"/>
  <c r="U27" i="23"/>
  <c r="U75" i="23" s="1"/>
  <c r="Y27" i="23"/>
  <c r="Y75" i="23" s="1"/>
  <c r="AC27" i="23"/>
  <c r="AC75" i="23" s="1"/>
  <c r="AG27" i="23"/>
  <c r="F27" i="23"/>
  <c r="F75" i="23" s="1"/>
  <c r="J27" i="23"/>
  <c r="J75" i="23" s="1"/>
  <c r="N27" i="23"/>
  <c r="N75" i="23" s="1"/>
  <c r="R27" i="23"/>
  <c r="V27" i="23"/>
  <c r="V75" i="23" s="1"/>
  <c r="Z27" i="23"/>
  <c r="Z75" i="23" s="1"/>
  <c r="AD27" i="23"/>
  <c r="AD75" i="23" s="1"/>
  <c r="G27" i="23"/>
  <c r="G75" i="23" s="1"/>
  <c r="K27" i="23"/>
  <c r="K75" i="23" s="1"/>
  <c r="O27" i="23"/>
  <c r="O75" i="23" s="1"/>
  <c r="S27" i="23"/>
  <c r="S75" i="23" s="1"/>
  <c r="W27" i="23"/>
  <c r="AA27" i="23"/>
  <c r="AA75" i="23" s="1"/>
  <c r="AE27" i="23"/>
  <c r="AE75" i="23" s="1"/>
  <c r="H27" i="23"/>
  <c r="L27" i="23"/>
  <c r="L75" i="23" s="1"/>
  <c r="P27" i="23"/>
  <c r="P75" i="23" s="1"/>
  <c r="T27" i="23"/>
  <c r="T75" i="23" s="1"/>
  <c r="X27" i="23"/>
  <c r="X75" i="23" s="1"/>
  <c r="AB27" i="23"/>
  <c r="AF27" i="23"/>
  <c r="AF75" i="23" s="1"/>
  <c r="D27" i="23"/>
  <c r="E16" i="18"/>
  <c r="F16" i="18" s="1"/>
  <c r="G16" i="18" s="1"/>
  <c r="H16" i="18" s="1"/>
  <c r="I16" i="18" s="1"/>
  <c r="J16" i="18" s="1"/>
  <c r="K16" i="18" s="1"/>
  <c r="L16" i="18" s="1"/>
  <c r="M16" i="18" s="1"/>
  <c r="N16" i="18" s="1"/>
  <c r="O16" i="18" s="1"/>
  <c r="P16" i="18" s="1"/>
  <c r="Q16" i="18" s="1"/>
  <c r="R16" i="18" s="1"/>
  <c r="S16" i="18" s="1"/>
  <c r="T16" i="18" s="1"/>
  <c r="U16" i="18" s="1"/>
  <c r="V16" i="18" s="1"/>
  <c r="W16" i="18" s="1"/>
  <c r="X16" i="18" s="1"/>
  <c r="Y16" i="18" s="1"/>
  <c r="Z16" i="18" s="1"/>
  <c r="AA16" i="18" s="1"/>
  <c r="AB16" i="18" s="1"/>
  <c r="AC16" i="18" s="1"/>
  <c r="AD16" i="18" s="1"/>
  <c r="AE16" i="18" s="1"/>
  <c r="AF16" i="18" s="1"/>
  <c r="AG16" i="18" s="1"/>
  <c r="AH16" i="18" s="1"/>
  <c r="AI16" i="18" s="1"/>
  <c r="AJ16" i="18" s="1"/>
  <c r="AK16" i="18" s="1"/>
  <c r="AL16" i="18" s="1"/>
  <c r="AM16" i="18" s="1"/>
  <c r="AN16" i="18" s="1"/>
  <c r="AO16" i="18" s="1"/>
  <c r="AP16" i="18" s="1"/>
  <c r="AQ16" i="18" s="1"/>
  <c r="D28" i="18"/>
  <c r="E28" i="18" s="1"/>
  <c r="F28" i="18" s="1"/>
  <c r="G28" i="18" s="1"/>
  <c r="H28" i="18" s="1"/>
  <c r="I28" i="18" s="1"/>
  <c r="J28" i="18" s="1"/>
  <c r="K28" i="18" s="1"/>
  <c r="L28" i="18" s="1"/>
  <c r="M28" i="18" s="1"/>
  <c r="N28" i="18" s="1"/>
  <c r="O28" i="18" s="1"/>
  <c r="P28" i="18" s="1"/>
  <c r="Q28" i="18" s="1"/>
  <c r="R28" i="18" s="1"/>
  <c r="S28" i="18" s="1"/>
  <c r="T28" i="18" s="1"/>
  <c r="U28" i="18" s="1"/>
  <c r="V28" i="18" s="1"/>
  <c r="W28" i="18" s="1"/>
  <c r="X28" i="18" s="1"/>
  <c r="Y28" i="18" s="1"/>
  <c r="Z28" i="18" s="1"/>
  <c r="AA28" i="18" s="1"/>
  <c r="AB28" i="18" s="1"/>
  <c r="AC28" i="18" s="1"/>
  <c r="AD28" i="18" s="1"/>
  <c r="AE28" i="18" s="1"/>
  <c r="AF28" i="18" s="1"/>
  <c r="AG28" i="18" s="1"/>
  <c r="AH28" i="18" s="1"/>
  <c r="AI28" i="18" s="1"/>
  <c r="AJ28" i="18" s="1"/>
  <c r="AK28" i="18" s="1"/>
  <c r="AL28" i="18" s="1"/>
  <c r="AM28" i="18" s="1"/>
  <c r="AN28" i="18" s="1"/>
  <c r="AO28" i="18" s="1"/>
  <c r="AP28" i="18" s="1"/>
  <c r="AQ28" i="18" s="1"/>
  <c r="H22" i="23"/>
  <c r="H80" i="23"/>
  <c r="H13" i="23"/>
  <c r="L13" i="23"/>
  <c r="L80" i="23"/>
  <c r="L22" i="23"/>
  <c r="P80" i="23"/>
  <c r="P22" i="23"/>
  <c r="P13" i="23"/>
  <c r="T13" i="23"/>
  <c r="T80" i="23"/>
  <c r="T22" i="23"/>
  <c r="X22" i="23"/>
  <c r="X80" i="23"/>
  <c r="X13" i="23"/>
  <c r="AB22" i="23"/>
  <c r="AB13" i="23"/>
  <c r="AB80" i="23"/>
  <c r="AF80" i="23"/>
  <c r="AF22" i="23"/>
  <c r="AF13" i="23"/>
  <c r="E80" i="23"/>
  <c r="E13" i="23"/>
  <c r="E22" i="23"/>
  <c r="I80" i="23"/>
  <c r="I13" i="23"/>
  <c r="I22" i="23"/>
  <c r="M80" i="23"/>
  <c r="M13" i="23"/>
  <c r="M22" i="23"/>
  <c r="Q80" i="23"/>
  <c r="Q13" i="23"/>
  <c r="Q22" i="23"/>
  <c r="U80" i="23"/>
  <c r="U13" i="23"/>
  <c r="U22" i="23"/>
  <c r="Y80" i="23"/>
  <c r="Y13" i="23"/>
  <c r="Y22" i="23"/>
  <c r="AC80" i="23"/>
  <c r="AC13" i="23"/>
  <c r="AC22" i="23"/>
  <c r="AG80" i="23"/>
  <c r="AG13" i="23"/>
  <c r="AG22" i="23"/>
  <c r="F80" i="23"/>
  <c r="F22" i="23"/>
  <c r="F13" i="23"/>
  <c r="J13" i="23"/>
  <c r="J80" i="23"/>
  <c r="J22" i="23"/>
  <c r="N22" i="23"/>
  <c r="N80" i="23"/>
  <c r="N13" i="23"/>
  <c r="R22" i="23"/>
  <c r="R13" i="23"/>
  <c r="R80" i="23"/>
  <c r="V80" i="23"/>
  <c r="V22" i="23"/>
  <c r="V13" i="23"/>
  <c r="Z13" i="23"/>
  <c r="Z80" i="23"/>
  <c r="Z22" i="23"/>
  <c r="AD80" i="23"/>
  <c r="AD22" i="23"/>
  <c r="AD13" i="23"/>
  <c r="E66" i="18"/>
  <c r="F4" i="18"/>
  <c r="E53" i="18"/>
  <c r="E79" i="18"/>
  <c r="G22" i="23"/>
  <c r="G13" i="23"/>
  <c r="G80" i="23"/>
  <c r="K22" i="23"/>
  <c r="K80" i="23"/>
  <c r="K13" i="23"/>
  <c r="O22" i="23"/>
  <c r="O13" i="23"/>
  <c r="O80" i="23"/>
  <c r="S22" i="23"/>
  <c r="S13" i="23"/>
  <c r="S80" i="23"/>
  <c r="W22" i="23"/>
  <c r="W80" i="23"/>
  <c r="W13" i="23"/>
  <c r="AA22" i="23"/>
  <c r="AA80" i="23"/>
  <c r="AA13" i="23"/>
  <c r="AE22" i="23"/>
  <c r="AE13" i="23"/>
  <c r="AE80" i="23"/>
  <c r="E28" i="24"/>
  <c r="F4" i="24"/>
  <c r="E40" i="24"/>
  <c r="E16" i="24"/>
  <c r="D35" i="24"/>
  <c r="AF35" i="24"/>
  <c r="M35" i="24"/>
  <c r="L35" i="24"/>
  <c r="P35" i="24"/>
  <c r="AB35" i="24"/>
  <c r="K35" i="24"/>
  <c r="S35" i="24"/>
  <c r="Y35" i="24"/>
  <c r="E35" i="24"/>
  <c r="T35" i="24"/>
  <c r="AA35" i="24"/>
  <c r="Q35" i="24"/>
  <c r="AG35" i="24"/>
  <c r="G35" i="24"/>
  <c r="W35" i="24"/>
  <c r="H35" i="24"/>
  <c r="O35" i="24"/>
  <c r="U35" i="24"/>
  <c r="AC35" i="24"/>
  <c r="I35" i="24"/>
  <c r="X35" i="24"/>
  <c r="AE35" i="24"/>
  <c r="F35" i="24"/>
  <c r="J35" i="24"/>
  <c r="N35" i="24"/>
  <c r="R35" i="24"/>
  <c r="V35" i="24"/>
  <c r="Z35" i="24"/>
  <c r="AD35" i="24"/>
  <c r="J26" i="23"/>
  <c r="R26" i="23"/>
  <c r="Z26" i="23"/>
  <c r="E26" i="23"/>
  <c r="I26" i="23"/>
  <c r="M26" i="23"/>
  <c r="Q26" i="23"/>
  <c r="U26" i="23"/>
  <c r="Y26" i="23"/>
  <c r="AC26" i="23"/>
  <c r="AG26" i="23"/>
  <c r="F26" i="23"/>
  <c r="V26" i="23"/>
  <c r="L26" i="23"/>
  <c r="T26" i="23"/>
  <c r="H26" i="23"/>
  <c r="P26" i="23"/>
  <c r="X26" i="23"/>
  <c r="AF26" i="23"/>
  <c r="AB26" i="23"/>
  <c r="D26" i="23"/>
  <c r="N26" i="23"/>
  <c r="AD26" i="23"/>
  <c r="G26" i="23"/>
  <c r="K26" i="23"/>
  <c r="O26" i="23"/>
  <c r="S26" i="23"/>
  <c r="W26" i="23"/>
  <c r="AA26" i="23"/>
  <c r="AE26" i="23"/>
  <c r="D87" i="18"/>
  <c r="D20" i="19" s="1"/>
  <c r="C35" i="24" l="1"/>
  <c r="D19" i="19"/>
  <c r="L31" i="10"/>
  <c r="L48" i="10"/>
  <c r="D75" i="23"/>
  <c r="C27" i="23"/>
  <c r="C26" i="23"/>
  <c r="AB75" i="23"/>
  <c r="W75" i="23"/>
  <c r="R75" i="23"/>
  <c r="AG75" i="23"/>
  <c r="AG81" i="23" s="1"/>
  <c r="AG23" i="19" s="1"/>
  <c r="AG22" i="19" s="1"/>
  <c r="H75" i="23"/>
  <c r="M75" i="23"/>
  <c r="F28" i="24"/>
  <c r="F16" i="24"/>
  <c r="G4" i="24"/>
  <c r="F40" i="24"/>
  <c r="F79" i="18"/>
  <c r="G4" i="18"/>
  <c r="F66" i="18"/>
  <c r="F53" i="18"/>
  <c r="M31" i="10" l="1"/>
  <c r="M48" i="10"/>
  <c r="C75" i="23"/>
  <c r="H4" i="24"/>
  <c r="G40" i="24"/>
  <c r="G16" i="24"/>
  <c r="G28" i="24"/>
  <c r="H4" i="18"/>
  <c r="G79" i="18"/>
  <c r="G53" i="18"/>
  <c r="G66" i="18"/>
  <c r="AG7" i="22"/>
  <c r="AF7" i="22"/>
  <c r="AE7" i="22"/>
  <c r="AD7" i="22"/>
  <c r="AC7" i="22"/>
  <c r="AB7" i="22"/>
  <c r="AA7" i="22"/>
  <c r="Z7" i="22"/>
  <c r="Y7" i="22"/>
  <c r="X7" i="22"/>
  <c r="W7" i="22"/>
  <c r="V7" i="22"/>
  <c r="U7" i="22"/>
  <c r="T7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  <c r="AG4" i="22"/>
  <c r="AF4" i="22"/>
  <c r="AE4" i="22"/>
  <c r="AD4" i="22"/>
  <c r="AC4" i="22"/>
  <c r="AB4" i="22"/>
  <c r="AA4" i="22"/>
  <c r="Z4" i="22"/>
  <c r="Y4" i="22"/>
  <c r="X4" i="22"/>
  <c r="W4" i="22"/>
  <c r="V4" i="22"/>
  <c r="U4" i="22"/>
  <c r="T4" i="22"/>
  <c r="S4" i="22"/>
  <c r="R4" i="22"/>
  <c r="Q4" i="22"/>
  <c r="P4" i="22"/>
  <c r="O4" i="22"/>
  <c r="N4" i="22"/>
  <c r="M4" i="22"/>
  <c r="L4" i="22"/>
  <c r="K4" i="22"/>
  <c r="J4" i="22"/>
  <c r="I4" i="22"/>
  <c r="H4" i="22"/>
  <c r="G4" i="22"/>
  <c r="F4" i="22"/>
  <c r="E4" i="22"/>
  <c r="AG123" i="21"/>
  <c r="AG140" i="21" s="1"/>
  <c r="AF123" i="21"/>
  <c r="AF140" i="21" s="1"/>
  <c r="AE123" i="21"/>
  <c r="AE140" i="21" s="1"/>
  <c r="AD123" i="21"/>
  <c r="AD140" i="21" s="1"/>
  <c r="AC123" i="21"/>
  <c r="AC140" i="21" s="1"/>
  <c r="AB123" i="21"/>
  <c r="AB140" i="21" s="1"/>
  <c r="AA123" i="21"/>
  <c r="AA140" i="21" s="1"/>
  <c r="Z123" i="21"/>
  <c r="Z140" i="21" s="1"/>
  <c r="Y123" i="21"/>
  <c r="Y140" i="21" s="1"/>
  <c r="X123" i="21"/>
  <c r="X140" i="21" s="1"/>
  <c r="W123" i="21"/>
  <c r="W140" i="21" s="1"/>
  <c r="V123" i="21"/>
  <c r="V140" i="21" s="1"/>
  <c r="U123" i="21"/>
  <c r="U140" i="21" s="1"/>
  <c r="T123" i="21"/>
  <c r="T140" i="21" s="1"/>
  <c r="S123" i="21"/>
  <c r="S140" i="21" s="1"/>
  <c r="R123" i="21"/>
  <c r="R140" i="21" s="1"/>
  <c r="Q123" i="21"/>
  <c r="Q140" i="21" s="1"/>
  <c r="P123" i="21"/>
  <c r="P140" i="21" s="1"/>
  <c r="O123" i="21"/>
  <c r="O140" i="21" s="1"/>
  <c r="N123" i="21"/>
  <c r="N140" i="21" s="1"/>
  <c r="M123" i="21"/>
  <c r="M140" i="21" s="1"/>
  <c r="L123" i="21"/>
  <c r="L140" i="21" s="1"/>
  <c r="K123" i="21"/>
  <c r="K140" i="21" s="1"/>
  <c r="J123" i="21"/>
  <c r="J140" i="21" s="1"/>
  <c r="I123" i="21"/>
  <c r="I140" i="21" s="1"/>
  <c r="H123" i="21"/>
  <c r="H140" i="21" s="1"/>
  <c r="G123" i="21"/>
  <c r="G140" i="21" s="1"/>
  <c r="F123" i="21"/>
  <c r="F140" i="21" s="1"/>
  <c r="E123" i="21"/>
  <c r="E140" i="21" s="1"/>
  <c r="D123" i="21"/>
  <c r="AG122" i="21"/>
  <c r="AG139" i="21" s="1"/>
  <c r="AF122" i="21"/>
  <c r="AF139" i="21" s="1"/>
  <c r="AE122" i="21"/>
  <c r="AE139" i="21" s="1"/>
  <c r="AD122" i="21"/>
  <c r="AD139" i="21" s="1"/>
  <c r="AC122" i="21"/>
  <c r="AC139" i="21" s="1"/>
  <c r="AB122" i="21"/>
  <c r="AB139" i="21" s="1"/>
  <c r="AA122" i="21"/>
  <c r="AA139" i="21" s="1"/>
  <c r="Z122" i="21"/>
  <c r="Z139" i="21" s="1"/>
  <c r="Y122" i="21"/>
  <c r="Y139" i="21" s="1"/>
  <c r="X122" i="21"/>
  <c r="X139" i="21" s="1"/>
  <c r="W122" i="21"/>
  <c r="W139" i="21" s="1"/>
  <c r="V122" i="21"/>
  <c r="V139" i="21" s="1"/>
  <c r="U122" i="21"/>
  <c r="U139" i="21" s="1"/>
  <c r="T122" i="21"/>
  <c r="T139" i="21" s="1"/>
  <c r="S122" i="21"/>
  <c r="S139" i="21" s="1"/>
  <c r="R122" i="21"/>
  <c r="R139" i="21" s="1"/>
  <c r="Q122" i="21"/>
  <c r="Q139" i="21" s="1"/>
  <c r="P122" i="21"/>
  <c r="P139" i="21" s="1"/>
  <c r="O122" i="21"/>
  <c r="O139" i="21" s="1"/>
  <c r="N122" i="21"/>
  <c r="N139" i="21" s="1"/>
  <c r="M122" i="21"/>
  <c r="M139" i="21" s="1"/>
  <c r="L122" i="21"/>
  <c r="L139" i="21" s="1"/>
  <c r="K122" i="21"/>
  <c r="K139" i="21" s="1"/>
  <c r="J122" i="21"/>
  <c r="J139" i="21" s="1"/>
  <c r="I122" i="21"/>
  <c r="I139" i="21" s="1"/>
  <c r="H122" i="21"/>
  <c r="H139" i="21" s="1"/>
  <c r="G122" i="21"/>
  <c r="G139" i="21" s="1"/>
  <c r="F122" i="21"/>
  <c r="F139" i="21" s="1"/>
  <c r="E122" i="21"/>
  <c r="E139" i="21" s="1"/>
  <c r="D122" i="21"/>
  <c r="AG121" i="21"/>
  <c r="AG138" i="21" s="1"/>
  <c r="AF121" i="21"/>
  <c r="AF138" i="21" s="1"/>
  <c r="AE121" i="21"/>
  <c r="AE138" i="21" s="1"/>
  <c r="AD121" i="21"/>
  <c r="AD138" i="21" s="1"/>
  <c r="AC121" i="21"/>
  <c r="AC138" i="21" s="1"/>
  <c r="AB121" i="21"/>
  <c r="AB138" i="21" s="1"/>
  <c r="AA121" i="21"/>
  <c r="AA138" i="21" s="1"/>
  <c r="Z121" i="21"/>
  <c r="Z138" i="21" s="1"/>
  <c r="Y121" i="21"/>
  <c r="Y138" i="21" s="1"/>
  <c r="X121" i="21"/>
  <c r="X138" i="21" s="1"/>
  <c r="W121" i="21"/>
  <c r="W138" i="21" s="1"/>
  <c r="V121" i="21"/>
  <c r="V138" i="21" s="1"/>
  <c r="U121" i="21"/>
  <c r="U138" i="21" s="1"/>
  <c r="T121" i="21"/>
  <c r="T138" i="21" s="1"/>
  <c r="S121" i="21"/>
  <c r="S138" i="21" s="1"/>
  <c r="R121" i="21"/>
  <c r="R138" i="21" s="1"/>
  <c r="Q121" i="21"/>
  <c r="Q138" i="21" s="1"/>
  <c r="P121" i="21"/>
  <c r="P138" i="21" s="1"/>
  <c r="O121" i="21"/>
  <c r="O138" i="21" s="1"/>
  <c r="N121" i="21"/>
  <c r="N138" i="21" s="1"/>
  <c r="M121" i="21"/>
  <c r="M138" i="21" s="1"/>
  <c r="L121" i="21"/>
  <c r="L138" i="21" s="1"/>
  <c r="K121" i="21"/>
  <c r="K138" i="21" s="1"/>
  <c r="J121" i="21"/>
  <c r="J138" i="21" s="1"/>
  <c r="I121" i="21"/>
  <c r="I138" i="21" s="1"/>
  <c r="H121" i="21"/>
  <c r="H138" i="21" s="1"/>
  <c r="G121" i="21"/>
  <c r="G138" i="21" s="1"/>
  <c r="F121" i="21"/>
  <c r="F138" i="21" s="1"/>
  <c r="E121" i="21"/>
  <c r="E138" i="21" s="1"/>
  <c r="D121" i="21"/>
  <c r="AG120" i="21"/>
  <c r="AG137" i="21" s="1"/>
  <c r="AF120" i="21"/>
  <c r="AF137" i="21" s="1"/>
  <c r="AE120" i="21"/>
  <c r="AE137" i="21" s="1"/>
  <c r="AD120" i="21"/>
  <c r="AD137" i="21" s="1"/>
  <c r="AC120" i="21"/>
  <c r="AC137" i="21" s="1"/>
  <c r="AB120" i="21"/>
  <c r="AB137" i="21" s="1"/>
  <c r="AA120" i="21"/>
  <c r="AA137" i="21" s="1"/>
  <c r="Z120" i="21"/>
  <c r="Z137" i="21" s="1"/>
  <c r="Y120" i="21"/>
  <c r="Y137" i="21" s="1"/>
  <c r="X120" i="21"/>
  <c r="X137" i="21" s="1"/>
  <c r="W120" i="21"/>
  <c r="W137" i="21" s="1"/>
  <c r="V120" i="21"/>
  <c r="V137" i="21" s="1"/>
  <c r="U120" i="21"/>
  <c r="U137" i="21" s="1"/>
  <c r="T120" i="21"/>
  <c r="T137" i="21" s="1"/>
  <c r="S120" i="21"/>
  <c r="S137" i="21" s="1"/>
  <c r="R120" i="21"/>
  <c r="R137" i="21" s="1"/>
  <c r="Q120" i="21"/>
  <c r="Q137" i="21" s="1"/>
  <c r="P120" i="21"/>
  <c r="P137" i="21" s="1"/>
  <c r="O120" i="21"/>
  <c r="O137" i="21" s="1"/>
  <c r="N120" i="21"/>
  <c r="N137" i="21" s="1"/>
  <c r="M120" i="21"/>
  <c r="M137" i="21" s="1"/>
  <c r="L120" i="21"/>
  <c r="L137" i="21" s="1"/>
  <c r="K120" i="21"/>
  <c r="K137" i="21" s="1"/>
  <c r="J120" i="21"/>
  <c r="J137" i="21" s="1"/>
  <c r="I120" i="21"/>
  <c r="I137" i="21" s="1"/>
  <c r="H120" i="21"/>
  <c r="H137" i="21" s="1"/>
  <c r="G120" i="21"/>
  <c r="G137" i="21" s="1"/>
  <c r="F120" i="21"/>
  <c r="F137" i="21" s="1"/>
  <c r="E120" i="21"/>
  <c r="E137" i="21" s="1"/>
  <c r="D120" i="21"/>
  <c r="AG119" i="21"/>
  <c r="AG136" i="21" s="1"/>
  <c r="AF119" i="21"/>
  <c r="AF136" i="21" s="1"/>
  <c r="AE119" i="21"/>
  <c r="AE136" i="21" s="1"/>
  <c r="AD119" i="21"/>
  <c r="AD136" i="21" s="1"/>
  <c r="AC119" i="21"/>
  <c r="AC136" i="21" s="1"/>
  <c r="AB119" i="21"/>
  <c r="AB136" i="21" s="1"/>
  <c r="AA119" i="21"/>
  <c r="AA136" i="21" s="1"/>
  <c r="Z119" i="21"/>
  <c r="Z136" i="21" s="1"/>
  <c r="Y119" i="21"/>
  <c r="Y136" i="21" s="1"/>
  <c r="X119" i="21"/>
  <c r="X136" i="21" s="1"/>
  <c r="W119" i="21"/>
  <c r="W136" i="21" s="1"/>
  <c r="V119" i="21"/>
  <c r="V136" i="21" s="1"/>
  <c r="U119" i="21"/>
  <c r="U136" i="21" s="1"/>
  <c r="T119" i="21"/>
  <c r="T136" i="21" s="1"/>
  <c r="S119" i="21"/>
  <c r="S136" i="21" s="1"/>
  <c r="R119" i="21"/>
  <c r="R136" i="21" s="1"/>
  <c r="Q119" i="21"/>
  <c r="Q136" i="21" s="1"/>
  <c r="P119" i="21"/>
  <c r="P136" i="21" s="1"/>
  <c r="O119" i="21"/>
  <c r="O136" i="21" s="1"/>
  <c r="N119" i="21"/>
  <c r="N136" i="21" s="1"/>
  <c r="M119" i="21"/>
  <c r="M136" i="21" s="1"/>
  <c r="L119" i="21"/>
  <c r="L136" i="21" s="1"/>
  <c r="K119" i="21"/>
  <c r="K136" i="21" s="1"/>
  <c r="J119" i="21"/>
  <c r="J136" i="21" s="1"/>
  <c r="I119" i="21"/>
  <c r="I136" i="21" s="1"/>
  <c r="H119" i="21"/>
  <c r="H136" i="21" s="1"/>
  <c r="G119" i="21"/>
  <c r="G136" i="21" s="1"/>
  <c r="F119" i="21"/>
  <c r="F136" i="21" s="1"/>
  <c r="E119" i="21"/>
  <c r="E136" i="21" s="1"/>
  <c r="D119" i="21"/>
  <c r="AG118" i="21"/>
  <c r="AG135" i="21" s="1"/>
  <c r="AF118" i="21"/>
  <c r="AF135" i="21" s="1"/>
  <c r="AE118" i="21"/>
  <c r="AE135" i="21" s="1"/>
  <c r="AD118" i="21"/>
  <c r="AD135" i="21" s="1"/>
  <c r="AC118" i="21"/>
  <c r="AC135" i="21" s="1"/>
  <c r="AB118" i="21"/>
  <c r="AB135" i="21" s="1"/>
  <c r="AA118" i="21"/>
  <c r="AA135" i="21" s="1"/>
  <c r="Z118" i="21"/>
  <c r="Z135" i="21" s="1"/>
  <c r="Y118" i="21"/>
  <c r="Y135" i="21" s="1"/>
  <c r="X118" i="21"/>
  <c r="X135" i="21" s="1"/>
  <c r="W118" i="21"/>
  <c r="W135" i="21" s="1"/>
  <c r="V118" i="21"/>
  <c r="V135" i="21" s="1"/>
  <c r="U118" i="21"/>
  <c r="U135" i="21" s="1"/>
  <c r="T118" i="21"/>
  <c r="T135" i="21" s="1"/>
  <c r="S118" i="21"/>
  <c r="S135" i="21" s="1"/>
  <c r="R118" i="21"/>
  <c r="R135" i="21" s="1"/>
  <c r="Q118" i="21"/>
  <c r="Q135" i="21" s="1"/>
  <c r="P118" i="21"/>
  <c r="P135" i="21" s="1"/>
  <c r="O118" i="21"/>
  <c r="O135" i="21" s="1"/>
  <c r="N118" i="21"/>
  <c r="N135" i="21" s="1"/>
  <c r="M118" i="21"/>
  <c r="M135" i="21" s="1"/>
  <c r="L118" i="21"/>
  <c r="L135" i="21" s="1"/>
  <c r="K118" i="21"/>
  <c r="K135" i="21" s="1"/>
  <c r="J118" i="21"/>
  <c r="J135" i="21" s="1"/>
  <c r="I118" i="21"/>
  <c r="I135" i="21" s="1"/>
  <c r="H118" i="21"/>
  <c r="H135" i="21" s="1"/>
  <c r="G118" i="21"/>
  <c r="G135" i="21" s="1"/>
  <c r="F118" i="21"/>
  <c r="F135" i="21" s="1"/>
  <c r="E118" i="21"/>
  <c r="E135" i="21" s="1"/>
  <c r="D118" i="21"/>
  <c r="AG48" i="21"/>
  <c r="AG65" i="21" s="1"/>
  <c r="AF48" i="21"/>
  <c r="AF65" i="21" s="1"/>
  <c r="AE48" i="21"/>
  <c r="AE65" i="21" s="1"/>
  <c r="AD48" i="21"/>
  <c r="AD65" i="21" s="1"/>
  <c r="AC48" i="21"/>
  <c r="AC65" i="21" s="1"/>
  <c r="AB48" i="21"/>
  <c r="AB65" i="21" s="1"/>
  <c r="AA48" i="21"/>
  <c r="AA65" i="21" s="1"/>
  <c r="Z48" i="21"/>
  <c r="Z65" i="21" s="1"/>
  <c r="Y48" i="21"/>
  <c r="Y65" i="21" s="1"/>
  <c r="X48" i="21"/>
  <c r="X65" i="21" s="1"/>
  <c r="W48" i="21"/>
  <c r="W65" i="21" s="1"/>
  <c r="V48" i="21"/>
  <c r="V65" i="21" s="1"/>
  <c r="U48" i="21"/>
  <c r="U65" i="21" s="1"/>
  <c r="T48" i="21"/>
  <c r="T65" i="21" s="1"/>
  <c r="S48" i="21"/>
  <c r="S65" i="21" s="1"/>
  <c r="R48" i="21"/>
  <c r="R65" i="21" s="1"/>
  <c r="Q48" i="21"/>
  <c r="Q65" i="21" s="1"/>
  <c r="P48" i="21"/>
  <c r="P65" i="21" s="1"/>
  <c r="O48" i="21"/>
  <c r="O65" i="21" s="1"/>
  <c r="N48" i="21"/>
  <c r="N65" i="21" s="1"/>
  <c r="M48" i="21"/>
  <c r="M65" i="21" s="1"/>
  <c r="L48" i="21"/>
  <c r="L65" i="21" s="1"/>
  <c r="K48" i="21"/>
  <c r="K65" i="21" s="1"/>
  <c r="J48" i="21"/>
  <c r="J65" i="21" s="1"/>
  <c r="I48" i="21"/>
  <c r="I65" i="21" s="1"/>
  <c r="H48" i="21"/>
  <c r="H65" i="21" s="1"/>
  <c r="G48" i="21"/>
  <c r="G65" i="21" s="1"/>
  <c r="F48" i="21"/>
  <c r="F65" i="21" s="1"/>
  <c r="E48" i="21"/>
  <c r="E65" i="21" s="1"/>
  <c r="D48" i="21"/>
  <c r="D65" i="21" s="1"/>
  <c r="AG47" i="21"/>
  <c r="AG64" i="21" s="1"/>
  <c r="AF47" i="21"/>
  <c r="AF64" i="21" s="1"/>
  <c r="AE47" i="21"/>
  <c r="AE64" i="21" s="1"/>
  <c r="AD47" i="21"/>
  <c r="AD64" i="21" s="1"/>
  <c r="AC47" i="21"/>
  <c r="AC64" i="21" s="1"/>
  <c r="AB47" i="21"/>
  <c r="AB64" i="21" s="1"/>
  <c r="AA47" i="21"/>
  <c r="AA64" i="21" s="1"/>
  <c r="Z47" i="21"/>
  <c r="Z64" i="21" s="1"/>
  <c r="Y47" i="21"/>
  <c r="Y64" i="21" s="1"/>
  <c r="X47" i="21"/>
  <c r="X64" i="21" s="1"/>
  <c r="W47" i="21"/>
  <c r="W64" i="21" s="1"/>
  <c r="V47" i="21"/>
  <c r="V64" i="21" s="1"/>
  <c r="U47" i="21"/>
  <c r="U64" i="21" s="1"/>
  <c r="T47" i="21"/>
  <c r="T64" i="21" s="1"/>
  <c r="S47" i="21"/>
  <c r="S64" i="21" s="1"/>
  <c r="R47" i="21"/>
  <c r="R64" i="21" s="1"/>
  <c r="Q47" i="21"/>
  <c r="Q64" i="21" s="1"/>
  <c r="P47" i="21"/>
  <c r="P64" i="21" s="1"/>
  <c r="O47" i="21"/>
  <c r="O64" i="21" s="1"/>
  <c r="N47" i="21"/>
  <c r="N64" i="21" s="1"/>
  <c r="M47" i="21"/>
  <c r="M64" i="21" s="1"/>
  <c r="L47" i="21"/>
  <c r="L64" i="21" s="1"/>
  <c r="K47" i="21"/>
  <c r="K64" i="21" s="1"/>
  <c r="J47" i="21"/>
  <c r="J64" i="21" s="1"/>
  <c r="I47" i="21"/>
  <c r="I64" i="21" s="1"/>
  <c r="H47" i="21"/>
  <c r="H64" i="21" s="1"/>
  <c r="G47" i="21"/>
  <c r="G64" i="21" s="1"/>
  <c r="F47" i="21"/>
  <c r="F64" i="21" s="1"/>
  <c r="E47" i="21"/>
  <c r="E64" i="21" s="1"/>
  <c r="AG46" i="21"/>
  <c r="AG63" i="21" s="1"/>
  <c r="AF46" i="21"/>
  <c r="AF63" i="21" s="1"/>
  <c r="AE46" i="21"/>
  <c r="AE63" i="21" s="1"/>
  <c r="AD46" i="21"/>
  <c r="AD63" i="21" s="1"/>
  <c r="AC46" i="21"/>
  <c r="AC63" i="21" s="1"/>
  <c r="AB46" i="21"/>
  <c r="AB63" i="21" s="1"/>
  <c r="AA46" i="21"/>
  <c r="AA63" i="21" s="1"/>
  <c r="Z46" i="21"/>
  <c r="Z63" i="21" s="1"/>
  <c r="Y46" i="21"/>
  <c r="Y63" i="21" s="1"/>
  <c r="X46" i="21"/>
  <c r="X63" i="21" s="1"/>
  <c r="W46" i="21"/>
  <c r="W63" i="21" s="1"/>
  <c r="V46" i="21"/>
  <c r="V63" i="21" s="1"/>
  <c r="U46" i="21"/>
  <c r="U63" i="21" s="1"/>
  <c r="T46" i="21"/>
  <c r="T63" i="21" s="1"/>
  <c r="S46" i="21"/>
  <c r="S63" i="21" s="1"/>
  <c r="R46" i="21"/>
  <c r="R63" i="21" s="1"/>
  <c r="Q46" i="21"/>
  <c r="Q63" i="21" s="1"/>
  <c r="P46" i="21"/>
  <c r="P63" i="21" s="1"/>
  <c r="O46" i="21"/>
  <c r="O63" i="21" s="1"/>
  <c r="N46" i="21"/>
  <c r="N63" i="21" s="1"/>
  <c r="M46" i="21"/>
  <c r="M63" i="21" s="1"/>
  <c r="L46" i="21"/>
  <c r="L63" i="21" s="1"/>
  <c r="K46" i="21"/>
  <c r="K63" i="21" s="1"/>
  <c r="J46" i="21"/>
  <c r="J63" i="21" s="1"/>
  <c r="I46" i="21"/>
  <c r="I63" i="21" s="1"/>
  <c r="H46" i="21"/>
  <c r="H63" i="21" s="1"/>
  <c r="G46" i="21"/>
  <c r="G63" i="21" s="1"/>
  <c r="F46" i="21"/>
  <c r="F63" i="21" s="1"/>
  <c r="E46" i="21"/>
  <c r="E63" i="21" s="1"/>
  <c r="D46" i="21"/>
  <c r="D63" i="21" s="1"/>
  <c r="AG45" i="21"/>
  <c r="AG62" i="21" s="1"/>
  <c r="AF45" i="21"/>
  <c r="AF62" i="21" s="1"/>
  <c r="AE45" i="21"/>
  <c r="AE62" i="21" s="1"/>
  <c r="AD45" i="21"/>
  <c r="AD62" i="21" s="1"/>
  <c r="AC45" i="21"/>
  <c r="AC62" i="21" s="1"/>
  <c r="AB45" i="21"/>
  <c r="AB62" i="21" s="1"/>
  <c r="AA45" i="21"/>
  <c r="AA62" i="21" s="1"/>
  <c r="Z45" i="21"/>
  <c r="Z62" i="21" s="1"/>
  <c r="Y45" i="21"/>
  <c r="Y62" i="21" s="1"/>
  <c r="X45" i="21"/>
  <c r="X62" i="21" s="1"/>
  <c r="W45" i="21"/>
  <c r="W62" i="21" s="1"/>
  <c r="V45" i="21"/>
  <c r="V62" i="21" s="1"/>
  <c r="U45" i="21"/>
  <c r="U62" i="21" s="1"/>
  <c r="T45" i="21"/>
  <c r="T62" i="21" s="1"/>
  <c r="S45" i="21"/>
  <c r="S62" i="21" s="1"/>
  <c r="R45" i="21"/>
  <c r="R62" i="21" s="1"/>
  <c r="Q45" i="21"/>
  <c r="Q62" i="21" s="1"/>
  <c r="P45" i="21"/>
  <c r="P62" i="21" s="1"/>
  <c r="O45" i="21"/>
  <c r="O62" i="21" s="1"/>
  <c r="N45" i="21"/>
  <c r="N62" i="21" s="1"/>
  <c r="M45" i="21"/>
  <c r="M62" i="21" s="1"/>
  <c r="L45" i="21"/>
  <c r="L62" i="21" s="1"/>
  <c r="K45" i="21"/>
  <c r="K62" i="21" s="1"/>
  <c r="J45" i="21"/>
  <c r="J62" i="21" s="1"/>
  <c r="I45" i="21"/>
  <c r="I62" i="21" s="1"/>
  <c r="H45" i="21"/>
  <c r="H62" i="21" s="1"/>
  <c r="G45" i="21"/>
  <c r="G62" i="21" s="1"/>
  <c r="F45" i="21"/>
  <c r="F62" i="21" s="1"/>
  <c r="E45" i="21"/>
  <c r="E62" i="21" s="1"/>
  <c r="D45" i="21"/>
  <c r="D62" i="21" s="1"/>
  <c r="AG44" i="21"/>
  <c r="AG61" i="21" s="1"/>
  <c r="AF44" i="21"/>
  <c r="AF61" i="21" s="1"/>
  <c r="AE44" i="21"/>
  <c r="AE61" i="21" s="1"/>
  <c r="AD44" i="21"/>
  <c r="AD61" i="21" s="1"/>
  <c r="AC44" i="21"/>
  <c r="AC61" i="21" s="1"/>
  <c r="AB44" i="21"/>
  <c r="AB61" i="21" s="1"/>
  <c r="AA44" i="21"/>
  <c r="AA61" i="21" s="1"/>
  <c r="Z44" i="21"/>
  <c r="Z61" i="21" s="1"/>
  <c r="Y44" i="21"/>
  <c r="Y61" i="21" s="1"/>
  <c r="X44" i="21"/>
  <c r="X61" i="21" s="1"/>
  <c r="W44" i="21"/>
  <c r="W61" i="21" s="1"/>
  <c r="V44" i="21"/>
  <c r="V61" i="21" s="1"/>
  <c r="U44" i="21"/>
  <c r="U61" i="21" s="1"/>
  <c r="T44" i="21"/>
  <c r="T61" i="21" s="1"/>
  <c r="S44" i="21"/>
  <c r="S61" i="21" s="1"/>
  <c r="R44" i="21"/>
  <c r="R61" i="21" s="1"/>
  <c r="Q44" i="21"/>
  <c r="Q61" i="21" s="1"/>
  <c r="P44" i="21"/>
  <c r="P61" i="21" s="1"/>
  <c r="O44" i="21"/>
  <c r="O61" i="21" s="1"/>
  <c r="N44" i="21"/>
  <c r="N61" i="21" s="1"/>
  <c r="M44" i="21"/>
  <c r="M61" i="21" s="1"/>
  <c r="L44" i="21"/>
  <c r="L61" i="21" s="1"/>
  <c r="K44" i="21"/>
  <c r="K61" i="21" s="1"/>
  <c r="J44" i="21"/>
  <c r="J61" i="21" s="1"/>
  <c r="I44" i="21"/>
  <c r="I61" i="21" s="1"/>
  <c r="H44" i="21"/>
  <c r="H61" i="21" s="1"/>
  <c r="G44" i="21"/>
  <c r="G61" i="21" s="1"/>
  <c r="F44" i="21"/>
  <c r="F61" i="21" s="1"/>
  <c r="E44" i="21"/>
  <c r="E61" i="21" s="1"/>
  <c r="D44" i="21"/>
  <c r="D61" i="21" s="1"/>
  <c r="AG43" i="21"/>
  <c r="AG60" i="21" s="1"/>
  <c r="AF43" i="21"/>
  <c r="AF60" i="21" s="1"/>
  <c r="AE43" i="21"/>
  <c r="AE60" i="21" s="1"/>
  <c r="AD43" i="21"/>
  <c r="AD60" i="21" s="1"/>
  <c r="AC43" i="21"/>
  <c r="AC60" i="21" s="1"/>
  <c r="AB43" i="21"/>
  <c r="AB60" i="21" s="1"/>
  <c r="AA43" i="21"/>
  <c r="AA60" i="21" s="1"/>
  <c r="Z43" i="21"/>
  <c r="Z60" i="21" s="1"/>
  <c r="Y43" i="21"/>
  <c r="Y60" i="21" s="1"/>
  <c r="X43" i="21"/>
  <c r="X60" i="21" s="1"/>
  <c r="W43" i="21"/>
  <c r="W60" i="21" s="1"/>
  <c r="V43" i="21"/>
  <c r="V60" i="21" s="1"/>
  <c r="U43" i="21"/>
  <c r="U60" i="21" s="1"/>
  <c r="T43" i="21"/>
  <c r="T60" i="21" s="1"/>
  <c r="S43" i="21"/>
  <c r="S60" i="21" s="1"/>
  <c r="R43" i="21"/>
  <c r="R60" i="21" s="1"/>
  <c r="Q43" i="21"/>
  <c r="Q60" i="21" s="1"/>
  <c r="P43" i="21"/>
  <c r="P60" i="21" s="1"/>
  <c r="O43" i="21"/>
  <c r="O60" i="21" s="1"/>
  <c r="N43" i="21"/>
  <c r="N60" i="21" s="1"/>
  <c r="M43" i="21"/>
  <c r="M60" i="21" s="1"/>
  <c r="L43" i="21"/>
  <c r="L60" i="21" s="1"/>
  <c r="K43" i="21"/>
  <c r="K60" i="21" s="1"/>
  <c r="J43" i="21"/>
  <c r="J60" i="21" s="1"/>
  <c r="I43" i="21"/>
  <c r="I60" i="21" s="1"/>
  <c r="H43" i="21"/>
  <c r="H60" i="21" s="1"/>
  <c r="G43" i="21"/>
  <c r="G60" i="21" s="1"/>
  <c r="F43" i="21"/>
  <c r="F60" i="21" s="1"/>
  <c r="E43" i="21"/>
  <c r="E60" i="21" s="1"/>
  <c r="D43" i="21"/>
  <c r="AG4" i="21"/>
  <c r="AF4" i="21"/>
  <c r="AE4" i="21"/>
  <c r="AD4" i="21"/>
  <c r="AC4" i="21"/>
  <c r="AB4" i="21"/>
  <c r="AA4" i="21"/>
  <c r="Z4" i="21"/>
  <c r="Y4" i="21"/>
  <c r="X4" i="21"/>
  <c r="W4" i="21"/>
  <c r="V4" i="21"/>
  <c r="U4" i="21"/>
  <c r="T4" i="21"/>
  <c r="S4" i="21"/>
  <c r="R4" i="21"/>
  <c r="Q4" i="21"/>
  <c r="P4" i="21"/>
  <c r="O4" i="21"/>
  <c r="N4" i="21"/>
  <c r="M4" i="21"/>
  <c r="L4" i="21"/>
  <c r="K4" i="21"/>
  <c r="J4" i="21"/>
  <c r="I4" i="21"/>
  <c r="H4" i="21"/>
  <c r="G4" i="21"/>
  <c r="F4" i="21"/>
  <c r="E4" i="21"/>
  <c r="D7" i="10"/>
  <c r="F149" i="21" l="1"/>
  <c r="R149" i="21"/>
  <c r="AD149" i="21"/>
  <c r="G149" i="21"/>
  <c r="S149" i="21"/>
  <c r="AE149" i="21"/>
  <c r="D135" i="21"/>
  <c r="C135" i="21" s="1"/>
  <c r="C118" i="21"/>
  <c r="D137" i="21"/>
  <c r="C137" i="21" s="1"/>
  <c r="C120" i="21"/>
  <c r="D139" i="21"/>
  <c r="C139" i="21" s="1"/>
  <c r="C122" i="21"/>
  <c r="D60" i="21"/>
  <c r="C60" i="21" s="1"/>
  <c r="C43" i="21"/>
  <c r="D136" i="21"/>
  <c r="C136" i="21" s="1"/>
  <c r="C119" i="21"/>
  <c r="D138" i="21"/>
  <c r="C138" i="21" s="1"/>
  <c r="C121" i="21"/>
  <c r="D140" i="21"/>
  <c r="C140" i="21" s="1"/>
  <c r="C123" i="21"/>
  <c r="H149" i="21"/>
  <c r="T149" i="21"/>
  <c r="AF149" i="21"/>
  <c r="R74" i="21"/>
  <c r="R153" i="21" s="1"/>
  <c r="R15" i="19" s="1"/>
  <c r="R14" i="19" s="1"/>
  <c r="AD74" i="21"/>
  <c r="J149" i="21"/>
  <c r="V149" i="21"/>
  <c r="N31" i="10"/>
  <c r="N48" i="10"/>
  <c r="C7" i="22"/>
  <c r="C11" i="19"/>
  <c r="F74" i="21"/>
  <c r="C62" i="21"/>
  <c r="C64" i="21"/>
  <c r="C65" i="21"/>
  <c r="J74" i="21"/>
  <c r="C61" i="21"/>
  <c r="C63" i="21"/>
  <c r="K149" i="21"/>
  <c r="W149" i="21"/>
  <c r="V74" i="21"/>
  <c r="L149" i="21"/>
  <c r="X149" i="21"/>
  <c r="N149" i="21"/>
  <c r="Z149" i="21"/>
  <c r="Z74" i="21"/>
  <c r="O149" i="21"/>
  <c r="AA149" i="21"/>
  <c r="N74" i="21"/>
  <c r="P149" i="21"/>
  <c r="AB149" i="21"/>
  <c r="D9" i="10"/>
  <c r="D14" i="10" s="1"/>
  <c r="D8" i="10"/>
  <c r="D10" i="10"/>
  <c r="G74" i="21"/>
  <c r="K74" i="21"/>
  <c r="O74" i="21"/>
  <c r="S74" i="21"/>
  <c r="W74" i="21"/>
  <c r="AA74" i="21"/>
  <c r="AE74" i="21"/>
  <c r="H74" i="21"/>
  <c r="L74" i="21"/>
  <c r="P74" i="21"/>
  <c r="T74" i="21"/>
  <c r="X74" i="21"/>
  <c r="AB74" i="21"/>
  <c r="AF74" i="21"/>
  <c r="E149" i="21"/>
  <c r="I149" i="21"/>
  <c r="M149" i="21"/>
  <c r="Q149" i="21"/>
  <c r="U149" i="21"/>
  <c r="Y149" i="21"/>
  <c r="AC149" i="21"/>
  <c r="AG149" i="21"/>
  <c r="E74" i="21"/>
  <c r="I74" i="21"/>
  <c r="M74" i="21"/>
  <c r="Q74" i="21"/>
  <c r="U74" i="21"/>
  <c r="Y74" i="21"/>
  <c r="AC74" i="21"/>
  <c r="AG74" i="21"/>
  <c r="H79" i="21"/>
  <c r="H42" i="21"/>
  <c r="H117" i="21"/>
  <c r="H98" i="21"/>
  <c r="H23" i="21"/>
  <c r="L98" i="21"/>
  <c r="L42" i="21"/>
  <c r="L79" i="21"/>
  <c r="L23" i="21"/>
  <c r="L117" i="21"/>
  <c r="P42" i="21"/>
  <c r="P117" i="21"/>
  <c r="P23" i="21"/>
  <c r="P98" i="21"/>
  <c r="P79" i="21"/>
  <c r="T117" i="21"/>
  <c r="T42" i="21"/>
  <c r="T98" i="21"/>
  <c r="T23" i="21"/>
  <c r="T79" i="21"/>
  <c r="X79" i="21"/>
  <c r="X42" i="21"/>
  <c r="X117" i="21"/>
  <c r="X98" i="21"/>
  <c r="X23" i="21"/>
  <c r="AB98" i="21"/>
  <c r="AB42" i="21"/>
  <c r="AB117" i="21"/>
  <c r="AB79" i="21"/>
  <c r="AB23" i="21"/>
  <c r="AF42" i="21"/>
  <c r="AF79" i="21"/>
  <c r="AF23" i="21"/>
  <c r="AF117" i="21"/>
  <c r="AF98" i="21"/>
  <c r="E117" i="21"/>
  <c r="E79" i="21"/>
  <c r="E98" i="21"/>
  <c r="E23" i="21"/>
  <c r="E42" i="21"/>
  <c r="I117" i="21"/>
  <c r="I79" i="21"/>
  <c r="I23" i="21"/>
  <c r="I42" i="21"/>
  <c r="I98" i="21"/>
  <c r="M117" i="21"/>
  <c r="M79" i="21"/>
  <c r="M98" i="21"/>
  <c r="M42" i="21"/>
  <c r="M23" i="21"/>
  <c r="Q117" i="21"/>
  <c r="Q79" i="21"/>
  <c r="Q98" i="21"/>
  <c r="Q23" i="21"/>
  <c r="Q42" i="21"/>
  <c r="U117" i="21"/>
  <c r="U79" i="21"/>
  <c r="U98" i="21"/>
  <c r="U23" i="21"/>
  <c r="U42" i="21"/>
  <c r="Y117" i="21"/>
  <c r="Y79" i="21"/>
  <c r="Y23" i="21"/>
  <c r="Y42" i="21"/>
  <c r="Y98" i="21"/>
  <c r="AC117" i="21"/>
  <c r="AC79" i="21"/>
  <c r="AC42" i="21"/>
  <c r="AC98" i="21"/>
  <c r="AC23" i="21"/>
  <c r="AG117" i="21"/>
  <c r="AG98" i="21"/>
  <c r="AG79" i="21"/>
  <c r="AG23" i="21"/>
  <c r="AG42" i="21"/>
  <c r="F98" i="21"/>
  <c r="F23" i="21"/>
  <c r="F79" i="21"/>
  <c r="F117" i="21"/>
  <c r="F42" i="21"/>
  <c r="J117" i="21"/>
  <c r="J23" i="21"/>
  <c r="J42" i="21"/>
  <c r="J98" i="21"/>
  <c r="J79" i="21"/>
  <c r="N79" i="21"/>
  <c r="N23" i="21"/>
  <c r="N117" i="21"/>
  <c r="N98" i="21"/>
  <c r="N42" i="21"/>
  <c r="R23" i="21"/>
  <c r="R79" i="21"/>
  <c r="R42" i="21"/>
  <c r="R117" i="21"/>
  <c r="R98" i="21"/>
  <c r="V98" i="21"/>
  <c r="V23" i="21"/>
  <c r="V117" i="21"/>
  <c r="V79" i="21"/>
  <c r="V42" i="21"/>
  <c r="Z117" i="21"/>
  <c r="Z23" i="21"/>
  <c r="Z98" i="21"/>
  <c r="Z79" i="21"/>
  <c r="Z42" i="21"/>
  <c r="AD79" i="21"/>
  <c r="AD23" i="21"/>
  <c r="AD117" i="21"/>
  <c r="AD42" i="21"/>
  <c r="AD98" i="21"/>
  <c r="I4" i="18"/>
  <c r="H66" i="18"/>
  <c r="H53" i="18"/>
  <c r="H79" i="18"/>
  <c r="I4" i="24"/>
  <c r="H16" i="24"/>
  <c r="H28" i="24"/>
  <c r="H40" i="24"/>
  <c r="G98" i="21"/>
  <c r="G117" i="21"/>
  <c r="G42" i="21"/>
  <c r="G79" i="21"/>
  <c r="G23" i="21"/>
  <c r="K98" i="21"/>
  <c r="K79" i="21"/>
  <c r="K23" i="21"/>
  <c r="K117" i="21"/>
  <c r="K42" i="21"/>
  <c r="O98" i="21"/>
  <c r="O117" i="21"/>
  <c r="O23" i="21"/>
  <c r="O79" i="21"/>
  <c r="O42" i="21"/>
  <c r="S98" i="21"/>
  <c r="S79" i="21"/>
  <c r="S42" i="21"/>
  <c r="S23" i="21"/>
  <c r="S117" i="21"/>
  <c r="W98" i="21"/>
  <c r="W42" i="21"/>
  <c r="W117" i="21"/>
  <c r="W23" i="21"/>
  <c r="W79" i="21"/>
  <c r="AA98" i="21"/>
  <c r="AA79" i="21"/>
  <c r="AA23" i="21"/>
  <c r="AA42" i="21"/>
  <c r="AA117" i="21"/>
  <c r="AE98" i="21"/>
  <c r="AE117" i="21"/>
  <c r="AE23" i="21"/>
  <c r="AE42" i="21"/>
  <c r="AE79" i="21"/>
  <c r="C46" i="21"/>
  <c r="C48" i="21"/>
  <c r="C44" i="21"/>
  <c r="C45" i="21"/>
  <c r="C47" i="21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AA53" i="6"/>
  <c r="AB53" i="6"/>
  <c r="AC53" i="6"/>
  <c r="AD53" i="6"/>
  <c r="AE53" i="6"/>
  <c r="AF53" i="6"/>
  <c r="AG53" i="6"/>
  <c r="D53" i="6"/>
  <c r="C57" i="6"/>
  <c r="C41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AF37" i="6"/>
  <c r="AG37" i="6"/>
  <c r="D37" i="6"/>
  <c r="C32" i="2"/>
  <c r="H44" i="2"/>
  <c r="H45" i="2"/>
  <c r="H46" i="2"/>
  <c r="H67" i="2"/>
  <c r="H68" i="2"/>
  <c r="H8" i="2"/>
  <c r="H30" i="2" s="1"/>
  <c r="H5" i="6" s="1"/>
  <c r="N153" i="21" l="1"/>
  <c r="N15" i="19" s="1"/>
  <c r="N14" i="19" s="1"/>
  <c r="D149" i="21"/>
  <c r="C37" i="6"/>
  <c r="D74" i="21"/>
  <c r="O48" i="10"/>
  <c r="O31" i="10"/>
  <c r="C149" i="21"/>
  <c r="D13" i="10"/>
  <c r="D15" i="10"/>
  <c r="D153" i="21"/>
  <c r="D15" i="19" s="1"/>
  <c r="C74" i="21"/>
  <c r="H33" i="2"/>
  <c r="H35" i="2" s="1"/>
  <c r="H38" i="2" s="1"/>
  <c r="J4" i="24"/>
  <c r="I28" i="24"/>
  <c r="I40" i="24"/>
  <c r="I16" i="24"/>
  <c r="J4" i="18"/>
  <c r="I66" i="18"/>
  <c r="I79" i="18"/>
  <c r="I53" i="18"/>
  <c r="G153" i="21"/>
  <c r="G15" i="19" s="1"/>
  <c r="G14" i="19" s="1"/>
  <c r="K153" i="21"/>
  <c r="K15" i="19" s="1"/>
  <c r="K14" i="19" s="1"/>
  <c r="AE153" i="21"/>
  <c r="AE15" i="19" s="1"/>
  <c r="AE14" i="19" s="1"/>
  <c r="AA153" i="21"/>
  <c r="AA15" i="19" s="1"/>
  <c r="AA14" i="19" s="1"/>
  <c r="Z153" i="21"/>
  <c r="Z15" i="19" s="1"/>
  <c r="Z14" i="19" s="1"/>
  <c r="Q153" i="21"/>
  <c r="Q15" i="19" s="1"/>
  <c r="Q14" i="19" s="1"/>
  <c r="W153" i="21"/>
  <c r="W15" i="19" s="1"/>
  <c r="W14" i="19" s="1"/>
  <c r="H153" i="21"/>
  <c r="H15" i="19" s="1"/>
  <c r="H14" i="19" s="1"/>
  <c r="L153" i="21"/>
  <c r="L15" i="19" s="1"/>
  <c r="L14" i="19" s="1"/>
  <c r="F153" i="21"/>
  <c r="F15" i="19" s="1"/>
  <c r="F14" i="19" s="1"/>
  <c r="AD153" i="21"/>
  <c r="AD15" i="19" s="1"/>
  <c r="AD14" i="19" s="1"/>
  <c r="V153" i="21"/>
  <c r="V15" i="19" s="1"/>
  <c r="V14" i="19" s="1"/>
  <c r="J153" i="21"/>
  <c r="J15" i="19" s="1"/>
  <c r="J14" i="19" s="1"/>
  <c r="AC153" i="21"/>
  <c r="AC15" i="19" s="1"/>
  <c r="AC14" i="19" s="1"/>
  <c r="U153" i="21"/>
  <c r="U15" i="19" s="1"/>
  <c r="U14" i="19" s="1"/>
  <c r="M153" i="21"/>
  <c r="M15" i="19" s="1"/>
  <c r="M14" i="19" s="1"/>
  <c r="E153" i="21"/>
  <c r="E15" i="19" s="1"/>
  <c r="E14" i="19" s="1"/>
  <c r="AB153" i="21"/>
  <c r="AB15" i="19" s="1"/>
  <c r="AB14" i="19" s="1"/>
  <c r="P153" i="21"/>
  <c r="P15" i="19" s="1"/>
  <c r="P14" i="19" s="1"/>
  <c r="X153" i="21"/>
  <c r="X15" i="19" s="1"/>
  <c r="X14" i="19" s="1"/>
  <c r="AF153" i="21"/>
  <c r="AF15" i="19" s="1"/>
  <c r="AF14" i="19" s="1"/>
  <c r="O153" i="21"/>
  <c r="O15" i="19" s="1"/>
  <c r="O14" i="19" s="1"/>
  <c r="S153" i="21"/>
  <c r="S15" i="19" s="1"/>
  <c r="S14" i="19" s="1"/>
  <c r="Y153" i="21"/>
  <c r="Y15" i="19" s="1"/>
  <c r="Y14" i="19" s="1"/>
  <c r="I153" i="21"/>
  <c r="I15" i="19" s="1"/>
  <c r="I14" i="19" s="1"/>
  <c r="C53" i="6"/>
  <c r="H69" i="2"/>
  <c r="H5" i="19" s="1"/>
  <c r="D14" i="19" l="1"/>
  <c r="P31" i="10"/>
  <c r="P48" i="10"/>
  <c r="H25" i="7"/>
  <c r="K4" i="18"/>
  <c r="J53" i="18"/>
  <c r="J79" i="18"/>
  <c r="J66" i="18"/>
  <c r="K4" i="24"/>
  <c r="J40" i="24"/>
  <c r="J28" i="24"/>
  <c r="J16" i="24"/>
  <c r="AG153" i="21"/>
  <c r="AG15" i="19" s="1"/>
  <c r="AG14" i="19" s="1"/>
  <c r="T153" i="21"/>
  <c r="T15" i="19" s="1"/>
  <c r="T14" i="19" s="1"/>
  <c r="C15" i="19" l="1"/>
  <c r="C14" i="19"/>
  <c r="Q31" i="10"/>
  <c r="Q48" i="10"/>
  <c r="C153" i="21"/>
  <c r="L4" i="24"/>
  <c r="K40" i="24"/>
  <c r="K16" i="24"/>
  <c r="K28" i="24"/>
  <c r="L4" i="18"/>
  <c r="K79" i="18"/>
  <c r="K53" i="18"/>
  <c r="K66" i="18"/>
  <c r="R31" i="10" l="1"/>
  <c r="R48" i="10"/>
  <c r="M4" i="18"/>
  <c r="L79" i="18"/>
  <c r="L66" i="18"/>
  <c r="L53" i="18"/>
  <c r="M4" i="24"/>
  <c r="L40" i="24"/>
  <c r="L28" i="24"/>
  <c r="L16" i="24"/>
  <c r="S31" i="10" l="1"/>
  <c r="S48" i="10"/>
  <c r="N4" i="24"/>
  <c r="M28" i="24"/>
  <c r="M16" i="24"/>
  <c r="M40" i="24"/>
  <c r="N4" i="18"/>
  <c r="M66" i="18"/>
  <c r="M53" i="18"/>
  <c r="M79" i="18"/>
  <c r="T31" i="10" l="1"/>
  <c r="T48" i="10"/>
  <c r="O4" i="18"/>
  <c r="N66" i="18"/>
  <c r="N53" i="18"/>
  <c r="N79" i="18"/>
  <c r="O4" i="24"/>
  <c r="N40" i="24"/>
  <c r="N16" i="24"/>
  <c r="N28" i="24"/>
  <c r="E68" i="2"/>
  <c r="F68" i="2"/>
  <c r="G68" i="2"/>
  <c r="I68" i="2"/>
  <c r="J68" i="2"/>
  <c r="D68" i="2"/>
  <c r="E67" i="2"/>
  <c r="F67" i="2"/>
  <c r="G67" i="2"/>
  <c r="I67" i="2"/>
  <c r="J67" i="2"/>
  <c r="D67" i="2"/>
  <c r="E46" i="2"/>
  <c r="F46" i="2"/>
  <c r="G46" i="2"/>
  <c r="I46" i="2"/>
  <c r="J46" i="2"/>
  <c r="D46" i="2"/>
  <c r="E44" i="2"/>
  <c r="F44" i="2"/>
  <c r="G44" i="2"/>
  <c r="I44" i="2"/>
  <c r="J44" i="2"/>
  <c r="D44" i="2"/>
  <c r="E45" i="2"/>
  <c r="F45" i="2"/>
  <c r="G45" i="2"/>
  <c r="I45" i="2"/>
  <c r="J45" i="2"/>
  <c r="D45" i="2"/>
  <c r="U31" i="10" l="1"/>
  <c r="U48" i="10"/>
  <c r="P4" i="24"/>
  <c r="O40" i="24"/>
  <c r="O16" i="24"/>
  <c r="O28" i="24"/>
  <c r="P4" i="18"/>
  <c r="O79" i="18"/>
  <c r="O53" i="18"/>
  <c r="O66" i="18"/>
  <c r="C50" i="2"/>
  <c r="V31" i="10" l="1"/>
  <c r="V48" i="10"/>
  <c r="Q4" i="18"/>
  <c r="P53" i="18"/>
  <c r="P66" i="18"/>
  <c r="P79" i="18"/>
  <c r="Q4" i="24"/>
  <c r="P28" i="24"/>
  <c r="P16" i="24"/>
  <c r="P40" i="24"/>
  <c r="D45" i="24"/>
  <c r="D44" i="24"/>
  <c r="W31" i="10" l="1"/>
  <c r="W48" i="10"/>
  <c r="R4" i="24"/>
  <c r="Q28" i="24"/>
  <c r="Q40" i="24"/>
  <c r="Q16" i="24"/>
  <c r="R4" i="18"/>
  <c r="Q66" i="18"/>
  <c r="Q79" i="18"/>
  <c r="Q53" i="18"/>
  <c r="D43" i="24"/>
  <c r="E41" i="24"/>
  <c r="D42" i="24"/>
  <c r="D46" i="24"/>
  <c r="D81" i="23"/>
  <c r="D23" i="19" s="1"/>
  <c r="D22" i="19" l="1"/>
  <c r="E45" i="24"/>
  <c r="E43" i="24"/>
  <c r="E44" i="24"/>
  <c r="E46" i="24"/>
  <c r="E42" i="24"/>
  <c r="X31" i="10"/>
  <c r="X48" i="10"/>
  <c r="S4" i="18"/>
  <c r="R79" i="18"/>
  <c r="R66" i="18"/>
  <c r="R53" i="18"/>
  <c r="S4" i="24"/>
  <c r="R16" i="24"/>
  <c r="R40" i="24"/>
  <c r="R28" i="24"/>
  <c r="F41" i="24"/>
  <c r="AD81" i="23"/>
  <c r="AD23" i="19" s="1"/>
  <c r="AD22" i="19" s="1"/>
  <c r="D47" i="24"/>
  <c r="D26" i="19" s="1"/>
  <c r="O81" i="23"/>
  <c r="O23" i="19" s="1"/>
  <c r="O22" i="19" s="1"/>
  <c r="T81" i="23"/>
  <c r="T23" i="19" s="1"/>
  <c r="T22" i="19" s="1"/>
  <c r="Y81" i="23"/>
  <c r="Y23" i="19" s="1"/>
  <c r="Y22" i="19" s="1"/>
  <c r="E81" i="23"/>
  <c r="E23" i="19" s="1"/>
  <c r="E22" i="19" s="1"/>
  <c r="F45" i="24" l="1"/>
  <c r="F43" i="24"/>
  <c r="D25" i="19"/>
  <c r="F44" i="24"/>
  <c r="F42" i="24"/>
  <c r="F46" i="24"/>
  <c r="E30" i="10"/>
  <c r="E47" i="10"/>
  <c r="Y31" i="10"/>
  <c r="Y48" i="10"/>
  <c r="T4" i="24"/>
  <c r="S40" i="24"/>
  <c r="S16" i="24"/>
  <c r="S28" i="24"/>
  <c r="T4" i="18"/>
  <c r="S79" i="18"/>
  <c r="S53" i="18"/>
  <c r="S66" i="18"/>
  <c r="G42" i="24"/>
  <c r="G44" i="24"/>
  <c r="AE81" i="23"/>
  <c r="AE23" i="19" s="1"/>
  <c r="AE22" i="19" s="1"/>
  <c r="E47" i="24"/>
  <c r="E26" i="19" s="1"/>
  <c r="E25" i="19" s="1"/>
  <c r="G43" i="24"/>
  <c r="E87" i="18"/>
  <c r="E20" i="19" s="1"/>
  <c r="G41" i="24"/>
  <c r="G45" i="24"/>
  <c r="G46" i="24"/>
  <c r="F113" i="1"/>
  <c r="F114" i="1"/>
  <c r="F115" i="1"/>
  <c r="F112" i="1"/>
  <c r="E19" i="19" l="1"/>
  <c r="F47" i="10"/>
  <c r="F30" i="10"/>
  <c r="Z31" i="10"/>
  <c r="Z48" i="10"/>
  <c r="U4" i="18"/>
  <c r="T53" i="18"/>
  <c r="T79" i="18"/>
  <c r="T66" i="18"/>
  <c r="U4" i="24"/>
  <c r="T40" i="24"/>
  <c r="T28" i="24"/>
  <c r="T16" i="24"/>
  <c r="F87" i="18"/>
  <c r="F20" i="19" s="1"/>
  <c r="F19" i="19" s="1"/>
  <c r="H41" i="24"/>
  <c r="H43" i="24"/>
  <c r="H44" i="24"/>
  <c r="H45" i="24"/>
  <c r="H46" i="24"/>
  <c r="F47" i="24"/>
  <c r="F26" i="19" s="1"/>
  <c r="F25" i="19" s="1"/>
  <c r="H42" i="24"/>
  <c r="AA48" i="10" l="1"/>
  <c r="AA31" i="10"/>
  <c r="AF81" i="23"/>
  <c r="AF23" i="19" s="1"/>
  <c r="AF22" i="19" s="1"/>
  <c r="V4" i="24"/>
  <c r="U28" i="24"/>
  <c r="U16" i="24"/>
  <c r="U40" i="24"/>
  <c r="V4" i="18"/>
  <c r="U66" i="18"/>
  <c r="U53" i="18"/>
  <c r="U79" i="18"/>
  <c r="G47" i="24"/>
  <c r="G26" i="19" s="1"/>
  <c r="G25" i="19" s="1"/>
  <c r="I46" i="24"/>
  <c r="I42" i="24"/>
  <c r="I45" i="24"/>
  <c r="G87" i="18"/>
  <c r="G20" i="19" s="1"/>
  <c r="G19" i="19" s="1"/>
  <c r="I41" i="24"/>
  <c r="I43" i="24"/>
  <c r="I44" i="24"/>
  <c r="D15" i="3"/>
  <c r="E4" i="4"/>
  <c r="F15" i="3"/>
  <c r="AG61" i="18"/>
  <c r="AF61" i="18"/>
  <c r="AE61" i="18"/>
  <c r="AD61" i="18"/>
  <c r="AC61" i="18"/>
  <c r="AB61" i="18"/>
  <c r="AA61" i="18"/>
  <c r="Z61" i="18"/>
  <c r="Y61" i="18"/>
  <c r="X61" i="18"/>
  <c r="W61" i="18"/>
  <c r="V61" i="18"/>
  <c r="U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G4" i="19"/>
  <c r="H4" i="19"/>
  <c r="I4" i="19"/>
  <c r="J4" i="19"/>
  <c r="K4" i="19"/>
  <c r="L4" i="19"/>
  <c r="M4" i="19"/>
  <c r="N4" i="19"/>
  <c r="O4" i="19"/>
  <c r="P4" i="19"/>
  <c r="Q4" i="19"/>
  <c r="R4" i="19"/>
  <c r="S4" i="19"/>
  <c r="T4" i="19"/>
  <c r="U4" i="19"/>
  <c r="V4" i="19"/>
  <c r="W4" i="19"/>
  <c r="X4" i="19"/>
  <c r="Y4" i="19"/>
  <c r="Z4" i="19"/>
  <c r="AA4" i="19"/>
  <c r="AB4" i="19"/>
  <c r="AC4" i="19"/>
  <c r="AD4" i="19"/>
  <c r="AE4" i="19"/>
  <c r="AF4" i="19"/>
  <c r="AG4" i="19"/>
  <c r="AG74" i="18"/>
  <c r="AC74" i="18"/>
  <c r="Y74" i="18"/>
  <c r="U74" i="18"/>
  <c r="Q74" i="18"/>
  <c r="M74" i="18"/>
  <c r="I74" i="18"/>
  <c r="E74" i="18"/>
  <c r="D16" i="10"/>
  <c r="D8" i="19" s="1"/>
  <c r="D7" i="19" s="1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T4" i="10"/>
  <c r="U4" i="10"/>
  <c r="V4" i="10"/>
  <c r="W4" i="10"/>
  <c r="X4" i="10"/>
  <c r="Y4" i="10"/>
  <c r="Z4" i="10"/>
  <c r="AA4" i="10"/>
  <c r="AB4" i="10"/>
  <c r="AC4" i="10"/>
  <c r="AD4" i="10"/>
  <c r="AE4" i="10"/>
  <c r="AF4" i="10"/>
  <c r="AG4" i="10"/>
  <c r="G4" i="10"/>
  <c r="H4" i="10"/>
  <c r="I4" i="10"/>
  <c r="J4" i="10"/>
  <c r="K4" i="10"/>
  <c r="L4" i="10"/>
  <c r="M4" i="10"/>
  <c r="N4" i="10"/>
  <c r="O4" i="10"/>
  <c r="P4" i="10"/>
  <c r="Q4" i="10"/>
  <c r="R4" i="10"/>
  <c r="S4" i="10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AG21" i="4"/>
  <c r="AF21" i="4"/>
  <c r="AE21" i="4"/>
  <c r="AD21" i="4"/>
  <c r="AC21" i="4"/>
  <c r="AB21" i="4"/>
  <c r="AB23" i="4" s="1"/>
  <c r="AA21" i="4"/>
  <c r="AA23" i="4" s="1"/>
  <c r="Z21" i="4"/>
  <c r="Y21" i="4"/>
  <c r="X21" i="4"/>
  <c r="W21" i="4"/>
  <c r="W23" i="4" s="1"/>
  <c r="V21" i="4"/>
  <c r="U21" i="4"/>
  <c r="T21" i="4"/>
  <c r="S21" i="4"/>
  <c r="R21" i="4"/>
  <c r="Q21" i="4"/>
  <c r="P21" i="4"/>
  <c r="P23" i="4" s="1"/>
  <c r="O21" i="4"/>
  <c r="O23" i="4" s="1"/>
  <c r="N21" i="4"/>
  <c r="M21" i="4"/>
  <c r="L21" i="4"/>
  <c r="K21" i="4"/>
  <c r="K23" i="4" s="1"/>
  <c r="J21" i="4"/>
  <c r="I21" i="4"/>
  <c r="H21" i="4"/>
  <c r="G21" i="4"/>
  <c r="F21" i="4"/>
  <c r="E21" i="4"/>
  <c r="AG15" i="4"/>
  <c r="AG49" i="6" s="1"/>
  <c r="AG50" i="6" s="1"/>
  <c r="AF15" i="4"/>
  <c r="AF49" i="6" s="1"/>
  <c r="AF50" i="6" s="1"/>
  <c r="AE15" i="4"/>
  <c r="AE49" i="6" s="1"/>
  <c r="AE50" i="6" s="1"/>
  <c r="AD15" i="4"/>
  <c r="AD49" i="6" s="1"/>
  <c r="AD50" i="6" s="1"/>
  <c r="AC15" i="4"/>
  <c r="AC49" i="6" s="1"/>
  <c r="AC50" i="6" s="1"/>
  <c r="AB15" i="4"/>
  <c r="AB49" i="6" s="1"/>
  <c r="AB50" i="6" s="1"/>
  <c r="AA15" i="4"/>
  <c r="AA49" i="6" s="1"/>
  <c r="AA50" i="6" s="1"/>
  <c r="Z15" i="4"/>
  <c r="Z49" i="6" s="1"/>
  <c r="Z50" i="6" s="1"/>
  <c r="Y15" i="4"/>
  <c r="Y49" i="6" s="1"/>
  <c r="Y50" i="6" s="1"/>
  <c r="X15" i="4"/>
  <c r="X49" i="6" s="1"/>
  <c r="X50" i="6" s="1"/>
  <c r="W15" i="4"/>
  <c r="W49" i="6" s="1"/>
  <c r="W50" i="6" s="1"/>
  <c r="V15" i="4"/>
  <c r="V49" i="6" s="1"/>
  <c r="V50" i="6" s="1"/>
  <c r="U15" i="4"/>
  <c r="U49" i="6" s="1"/>
  <c r="U50" i="6" s="1"/>
  <c r="T15" i="4"/>
  <c r="T49" i="6" s="1"/>
  <c r="T50" i="6" s="1"/>
  <c r="S15" i="4"/>
  <c r="S49" i="6" s="1"/>
  <c r="S50" i="6" s="1"/>
  <c r="R15" i="4"/>
  <c r="R49" i="6" s="1"/>
  <c r="R50" i="6" s="1"/>
  <c r="Q15" i="4"/>
  <c r="Q49" i="6" s="1"/>
  <c r="Q50" i="6" s="1"/>
  <c r="P15" i="4"/>
  <c r="P49" i="6" s="1"/>
  <c r="P50" i="6" s="1"/>
  <c r="O15" i="4"/>
  <c r="O49" i="6" s="1"/>
  <c r="O50" i="6" s="1"/>
  <c r="N15" i="4"/>
  <c r="N49" i="6" s="1"/>
  <c r="N50" i="6" s="1"/>
  <c r="M15" i="4"/>
  <c r="M49" i="6" s="1"/>
  <c r="M50" i="6" s="1"/>
  <c r="L15" i="4"/>
  <c r="L49" i="6" s="1"/>
  <c r="L50" i="6" s="1"/>
  <c r="K15" i="4"/>
  <c r="K49" i="6" s="1"/>
  <c r="K50" i="6" s="1"/>
  <c r="J15" i="4"/>
  <c r="J49" i="6" s="1"/>
  <c r="J50" i="6" s="1"/>
  <c r="I15" i="4"/>
  <c r="I49" i="6" s="1"/>
  <c r="I50" i="6" s="1"/>
  <c r="H15" i="4"/>
  <c r="H49" i="6" s="1"/>
  <c r="G15" i="4"/>
  <c r="G49" i="6" s="1"/>
  <c r="F15" i="4"/>
  <c r="F49" i="6" s="1"/>
  <c r="E15" i="4"/>
  <c r="E49" i="6" s="1"/>
  <c r="D15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J69" i="2"/>
  <c r="I69" i="2"/>
  <c r="I5" i="19" s="1"/>
  <c r="G69" i="2"/>
  <c r="G5" i="19" s="1"/>
  <c r="E69" i="2"/>
  <c r="E5" i="19" s="1"/>
  <c r="E29" i="19" s="1"/>
  <c r="D69" i="2"/>
  <c r="D5" i="19" s="1"/>
  <c r="D29" i="19" s="1"/>
  <c r="C68" i="2"/>
  <c r="C67" i="2"/>
  <c r="C52" i="2"/>
  <c r="C51" i="2"/>
  <c r="C49" i="2"/>
  <c r="C48" i="2"/>
  <c r="C46" i="2"/>
  <c r="C45" i="2"/>
  <c r="C44" i="2"/>
  <c r="J8" i="2"/>
  <c r="J30" i="2" s="1"/>
  <c r="I8" i="2"/>
  <c r="I30" i="2" s="1"/>
  <c r="I5" i="6" s="1"/>
  <c r="G8" i="2"/>
  <c r="F8" i="2"/>
  <c r="E8" i="2"/>
  <c r="E30" i="2" s="1"/>
  <c r="E5" i="6" s="1"/>
  <c r="D30" i="2"/>
  <c r="C34" i="2"/>
  <c r="C31" i="2"/>
  <c r="C29" i="2"/>
  <c r="C28" i="2"/>
  <c r="C27" i="2"/>
  <c r="C26" i="2"/>
  <c r="C13" i="2"/>
  <c r="D31" i="9" s="1"/>
  <c r="C25" i="2"/>
  <c r="C9" i="2"/>
  <c r="C7" i="2"/>
  <c r="C6" i="2"/>
  <c r="C5" i="2"/>
  <c r="AG30" i="3"/>
  <c r="AF30" i="3"/>
  <c r="AF41" i="3" s="1"/>
  <c r="AE30" i="3"/>
  <c r="AE41" i="3" s="1"/>
  <c r="AD30" i="3"/>
  <c r="AD41" i="3" s="1"/>
  <c r="AD42" i="3" s="1"/>
  <c r="AC30" i="3"/>
  <c r="AB30" i="3"/>
  <c r="AB41" i="3" s="1"/>
  <c r="AA30" i="3"/>
  <c r="AA41" i="3" s="1"/>
  <c r="Z30" i="3"/>
  <c r="Z41" i="3" s="1"/>
  <c r="Z42" i="3" s="1"/>
  <c r="Y30" i="3"/>
  <c r="Y41" i="3" s="1"/>
  <c r="X30" i="3"/>
  <c r="X41" i="3" s="1"/>
  <c r="W30" i="3"/>
  <c r="W41" i="3" s="1"/>
  <c r="V30" i="3"/>
  <c r="V41" i="3" s="1"/>
  <c r="V42" i="3" s="1"/>
  <c r="U30" i="3"/>
  <c r="U41" i="3" s="1"/>
  <c r="T30" i="3"/>
  <c r="T41" i="3" s="1"/>
  <c r="S30" i="3"/>
  <c r="S41" i="3" s="1"/>
  <c r="R30" i="3"/>
  <c r="R41" i="3" s="1"/>
  <c r="R42" i="3" s="1"/>
  <c r="Q30" i="3"/>
  <c r="P30" i="3"/>
  <c r="P41" i="3" s="1"/>
  <c r="O30" i="3"/>
  <c r="O41" i="3" s="1"/>
  <c r="N30" i="3"/>
  <c r="N41" i="3" s="1"/>
  <c r="N42" i="3" s="1"/>
  <c r="M30" i="3"/>
  <c r="L30" i="3"/>
  <c r="L41" i="3" s="1"/>
  <c r="K30" i="3"/>
  <c r="K41" i="3" s="1"/>
  <c r="J30" i="3"/>
  <c r="J41" i="3" s="1"/>
  <c r="J42" i="3" s="1"/>
  <c r="I30" i="3"/>
  <c r="I41" i="3" s="1"/>
  <c r="H30" i="3"/>
  <c r="H41" i="3" s="1"/>
  <c r="G30" i="3"/>
  <c r="G41" i="3" s="1"/>
  <c r="F30" i="3"/>
  <c r="F41" i="3" s="1"/>
  <c r="F42" i="3" s="1"/>
  <c r="E30" i="3"/>
  <c r="E41" i="3" s="1"/>
  <c r="D30" i="3"/>
  <c r="AG28" i="3"/>
  <c r="AG39" i="3" s="1"/>
  <c r="AF28" i="3"/>
  <c r="AF39" i="3" s="1"/>
  <c r="AE28" i="3"/>
  <c r="AE39" i="3" s="1"/>
  <c r="AD28" i="3"/>
  <c r="AD39" i="3" s="1"/>
  <c r="AC28" i="3"/>
  <c r="AC39" i="3" s="1"/>
  <c r="AB28" i="3"/>
  <c r="AB39" i="3" s="1"/>
  <c r="AA28" i="3"/>
  <c r="AA39" i="3" s="1"/>
  <c r="Z28" i="3"/>
  <c r="Z39" i="3" s="1"/>
  <c r="Y28" i="3"/>
  <c r="Y39" i="3" s="1"/>
  <c r="X28" i="3"/>
  <c r="X39" i="3" s="1"/>
  <c r="W28" i="3"/>
  <c r="W39" i="3" s="1"/>
  <c r="V28" i="3"/>
  <c r="V39" i="3" s="1"/>
  <c r="U28" i="3"/>
  <c r="U39" i="3" s="1"/>
  <c r="T28" i="3"/>
  <c r="T39" i="3" s="1"/>
  <c r="S28" i="3"/>
  <c r="S39" i="3" s="1"/>
  <c r="R28" i="3"/>
  <c r="R39" i="3" s="1"/>
  <c r="Q28" i="3"/>
  <c r="Q39" i="3" s="1"/>
  <c r="P28" i="3"/>
  <c r="P39" i="3" s="1"/>
  <c r="O28" i="3"/>
  <c r="O39" i="3" s="1"/>
  <c r="N28" i="3"/>
  <c r="N39" i="3" s="1"/>
  <c r="M28" i="3"/>
  <c r="M39" i="3" s="1"/>
  <c r="L28" i="3"/>
  <c r="L39" i="3" s="1"/>
  <c r="K28" i="3"/>
  <c r="K39" i="3" s="1"/>
  <c r="J28" i="3"/>
  <c r="J39" i="3" s="1"/>
  <c r="I28" i="3"/>
  <c r="I39" i="3" s="1"/>
  <c r="H28" i="3"/>
  <c r="H39" i="3" s="1"/>
  <c r="G28" i="3"/>
  <c r="G39" i="3" s="1"/>
  <c r="F28" i="3"/>
  <c r="F39" i="3" s="1"/>
  <c r="E28" i="3"/>
  <c r="E39" i="3" s="1"/>
  <c r="D28" i="3"/>
  <c r="AG27" i="3"/>
  <c r="AF27" i="3"/>
  <c r="AE27" i="3"/>
  <c r="AE38" i="3" s="1"/>
  <c r="AD27" i="3"/>
  <c r="AD38" i="3" s="1"/>
  <c r="AC27" i="3"/>
  <c r="AC38" i="3" s="1"/>
  <c r="AB27" i="3"/>
  <c r="AA27" i="3"/>
  <c r="AA38" i="3" s="1"/>
  <c r="Z27" i="3"/>
  <c r="Z38" i="3" s="1"/>
  <c r="Y27" i="3"/>
  <c r="X27" i="3"/>
  <c r="W27" i="3"/>
  <c r="W38" i="3" s="1"/>
  <c r="V27" i="3"/>
  <c r="V38" i="3" s="1"/>
  <c r="U27" i="3"/>
  <c r="T27" i="3"/>
  <c r="S27" i="3"/>
  <c r="S38" i="3" s="1"/>
  <c r="R27" i="3"/>
  <c r="R38" i="3" s="1"/>
  <c r="Q27" i="3"/>
  <c r="P27" i="3"/>
  <c r="O27" i="3"/>
  <c r="O38" i="3" s="1"/>
  <c r="N27" i="3"/>
  <c r="N38" i="3" s="1"/>
  <c r="M27" i="3"/>
  <c r="M38" i="3" s="1"/>
  <c r="L27" i="3"/>
  <c r="K27" i="3"/>
  <c r="K38" i="3" s="1"/>
  <c r="J27" i="3"/>
  <c r="J38" i="3" s="1"/>
  <c r="I27" i="3"/>
  <c r="H27" i="3"/>
  <c r="G27" i="3"/>
  <c r="G38" i="3" s="1"/>
  <c r="F27" i="3"/>
  <c r="F38" i="3" s="1"/>
  <c r="E27" i="3"/>
  <c r="D27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G4" i="4"/>
  <c r="H4" i="4"/>
  <c r="I4" i="4"/>
  <c r="I20" i="4" s="1"/>
  <c r="J4" i="4"/>
  <c r="K4" i="4"/>
  <c r="L4" i="4"/>
  <c r="M4" i="4"/>
  <c r="N4" i="4"/>
  <c r="O4" i="4"/>
  <c r="P4" i="4"/>
  <c r="Q4" i="4"/>
  <c r="Q20" i="4" s="1"/>
  <c r="R4" i="4"/>
  <c r="S4" i="4"/>
  <c r="S20" i="4" s="1"/>
  <c r="T4" i="4"/>
  <c r="U4" i="4"/>
  <c r="V4" i="4"/>
  <c r="W4" i="4"/>
  <c r="X4" i="4"/>
  <c r="Y4" i="4"/>
  <c r="Y20" i="4" s="1"/>
  <c r="Z4" i="4"/>
  <c r="AA4" i="4"/>
  <c r="AB4" i="4"/>
  <c r="AC4" i="4"/>
  <c r="AD4" i="4"/>
  <c r="AE4" i="4"/>
  <c r="AF4" i="4"/>
  <c r="AG4" i="4"/>
  <c r="AG20" i="4" s="1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E4" i="3"/>
  <c r="AF4" i="3"/>
  <c r="AG4" i="3"/>
  <c r="Z4" i="3"/>
  <c r="AA4" i="3"/>
  <c r="AB4" i="3"/>
  <c r="AC4" i="3"/>
  <c r="AD4" i="3"/>
  <c r="R4" i="3"/>
  <c r="S4" i="3"/>
  <c r="T4" i="3"/>
  <c r="U4" i="3"/>
  <c r="V4" i="3"/>
  <c r="W4" i="3"/>
  <c r="X4" i="3"/>
  <c r="Y4" i="3"/>
  <c r="H4" i="3"/>
  <c r="I4" i="3"/>
  <c r="J4" i="3"/>
  <c r="K4" i="3"/>
  <c r="L4" i="3"/>
  <c r="M4" i="3"/>
  <c r="N4" i="3"/>
  <c r="O4" i="3"/>
  <c r="P4" i="3"/>
  <c r="Q4" i="3"/>
  <c r="E4" i="19"/>
  <c r="G4" i="3"/>
  <c r="F4" i="2"/>
  <c r="F43" i="2" s="1"/>
  <c r="F4" i="4"/>
  <c r="J43" i="2"/>
  <c r="F4" i="3"/>
  <c r="F4" i="19"/>
  <c r="E4" i="3"/>
  <c r="G15" i="3"/>
  <c r="G4" i="2"/>
  <c r="G43" i="2" s="1"/>
  <c r="D43" i="2"/>
  <c r="E43" i="2"/>
  <c r="E4" i="6"/>
  <c r="G4" i="6"/>
  <c r="K4" i="6"/>
  <c r="O4" i="6"/>
  <c r="S4" i="6"/>
  <c r="W4" i="6"/>
  <c r="AA4" i="6"/>
  <c r="AE4" i="6"/>
  <c r="AE17" i="6" s="1"/>
  <c r="H4" i="6"/>
  <c r="L4" i="6"/>
  <c r="P4" i="6"/>
  <c r="T4" i="6"/>
  <c r="X4" i="6"/>
  <c r="AB4" i="6"/>
  <c r="AF4" i="6"/>
  <c r="I4" i="6"/>
  <c r="M4" i="6"/>
  <c r="Q4" i="6"/>
  <c r="U4" i="6"/>
  <c r="Y4" i="6"/>
  <c r="AC4" i="6"/>
  <c r="AG4" i="6"/>
  <c r="J4" i="6"/>
  <c r="N4" i="6"/>
  <c r="R4" i="6"/>
  <c r="V4" i="6"/>
  <c r="Z4" i="6"/>
  <c r="AD4" i="6"/>
  <c r="F4" i="6"/>
  <c r="D17" i="6"/>
  <c r="F4" i="10"/>
  <c r="E4" i="10"/>
  <c r="D12" i="4"/>
  <c r="G29" i="19" l="1"/>
  <c r="D27" i="9"/>
  <c r="L23" i="4"/>
  <c r="X23" i="4"/>
  <c r="X21" i="6" s="1"/>
  <c r="C61" i="18"/>
  <c r="C7" i="3"/>
  <c r="D38" i="3"/>
  <c r="C27" i="3"/>
  <c r="D41" i="3"/>
  <c r="C30" i="3"/>
  <c r="D49" i="6"/>
  <c r="C49" i="6" s="1"/>
  <c r="C15" i="4"/>
  <c r="AF29" i="3"/>
  <c r="C7" i="4"/>
  <c r="C21" i="4"/>
  <c r="AG38" i="3"/>
  <c r="AG40" i="3" s="1"/>
  <c r="AG29" i="3"/>
  <c r="C9" i="3"/>
  <c r="C28" i="3"/>
  <c r="G23" i="4"/>
  <c r="G7" i="6" s="1"/>
  <c r="G33" i="6" s="1"/>
  <c r="S23" i="4"/>
  <c r="S21" i="6" s="1"/>
  <c r="AE23" i="4"/>
  <c r="AE7" i="6" s="1"/>
  <c r="AE33" i="6" s="1"/>
  <c r="AE34" i="6" s="1"/>
  <c r="H4" i="9"/>
  <c r="I4" i="9" s="1"/>
  <c r="H23" i="4"/>
  <c r="H7" i="6" s="1"/>
  <c r="T23" i="4"/>
  <c r="T7" i="6" s="1"/>
  <c r="T33" i="6" s="1"/>
  <c r="T34" i="6" s="1"/>
  <c r="AF23" i="4"/>
  <c r="AF7" i="6" s="1"/>
  <c r="AF33" i="6" s="1"/>
  <c r="AF34" i="6" s="1"/>
  <c r="C20" i="3"/>
  <c r="C18" i="3"/>
  <c r="C22" i="4"/>
  <c r="G47" i="10"/>
  <c r="G30" i="10"/>
  <c r="E32" i="10"/>
  <c r="E49" i="10"/>
  <c r="AB31" i="10"/>
  <c r="AB48" i="10"/>
  <c r="C7" i="10"/>
  <c r="L21" i="9"/>
  <c r="D43" i="9"/>
  <c r="O21" i="6"/>
  <c r="O7" i="6"/>
  <c r="O33" i="6" s="1"/>
  <c r="O34" i="6" s="1"/>
  <c r="W21" i="6"/>
  <c r="W7" i="6"/>
  <c r="W33" i="6" s="1"/>
  <c r="W34" i="6" s="1"/>
  <c r="G8" i="10"/>
  <c r="G13" i="10" s="1"/>
  <c r="G9" i="10"/>
  <c r="G10" i="10"/>
  <c r="O8" i="10"/>
  <c r="O9" i="10"/>
  <c r="O10" i="10"/>
  <c r="AA8" i="10"/>
  <c r="AA9" i="10"/>
  <c r="AA10" i="10"/>
  <c r="L7" i="6"/>
  <c r="L33" i="6" s="1"/>
  <c r="L34" i="6" s="1"/>
  <c r="L21" i="6"/>
  <c r="P7" i="6"/>
  <c r="P33" i="6" s="1"/>
  <c r="P34" i="6" s="1"/>
  <c r="P21" i="6"/>
  <c r="X7" i="6"/>
  <c r="X33" i="6" s="1"/>
  <c r="X34" i="6" s="1"/>
  <c r="AB7" i="6"/>
  <c r="AB33" i="6" s="1"/>
  <c r="AB34" i="6" s="1"/>
  <c r="AB21" i="6"/>
  <c r="H10" i="10"/>
  <c r="H8" i="10"/>
  <c r="H9" i="10"/>
  <c r="L8" i="10"/>
  <c r="L9" i="10"/>
  <c r="L10" i="10"/>
  <c r="P10" i="10"/>
  <c r="P8" i="10"/>
  <c r="P9" i="10"/>
  <c r="T8" i="10"/>
  <c r="T10" i="10"/>
  <c r="T9" i="10"/>
  <c r="X8" i="10"/>
  <c r="X9" i="10"/>
  <c r="X10" i="10"/>
  <c r="AB8" i="10"/>
  <c r="AB10" i="10"/>
  <c r="AB9" i="10"/>
  <c r="AF8" i="10"/>
  <c r="AF9" i="10"/>
  <c r="AF10" i="10"/>
  <c r="S8" i="10"/>
  <c r="S9" i="10"/>
  <c r="S10" i="10"/>
  <c r="AE8" i="10"/>
  <c r="AE9" i="10"/>
  <c r="AE10" i="10"/>
  <c r="E23" i="4"/>
  <c r="I23" i="4"/>
  <c r="M23" i="4"/>
  <c r="Q23" i="4"/>
  <c r="U23" i="4"/>
  <c r="Y23" i="4"/>
  <c r="AC23" i="4"/>
  <c r="AG23" i="4"/>
  <c r="E8" i="10"/>
  <c r="E10" i="10"/>
  <c r="E15" i="10" s="1"/>
  <c r="E9" i="10"/>
  <c r="E14" i="10" s="1"/>
  <c r="I10" i="10"/>
  <c r="I8" i="10"/>
  <c r="I9" i="10"/>
  <c r="M10" i="10"/>
  <c r="M8" i="10"/>
  <c r="M9" i="10"/>
  <c r="Q10" i="10"/>
  <c r="Q9" i="10"/>
  <c r="Q8" i="10"/>
  <c r="U10" i="10"/>
  <c r="U8" i="10"/>
  <c r="U9" i="10"/>
  <c r="Y10" i="10"/>
  <c r="Y8" i="10"/>
  <c r="Y9" i="10"/>
  <c r="AC10" i="10"/>
  <c r="AC8" i="10"/>
  <c r="AC9" i="10"/>
  <c r="AG10" i="10"/>
  <c r="AG8" i="10"/>
  <c r="AG9" i="10"/>
  <c r="K21" i="6"/>
  <c r="K7" i="6"/>
  <c r="K33" i="6" s="1"/>
  <c r="K34" i="6" s="1"/>
  <c r="AA21" i="6"/>
  <c r="AA7" i="6"/>
  <c r="AA33" i="6" s="1"/>
  <c r="AA34" i="6" s="1"/>
  <c r="K8" i="10"/>
  <c r="K9" i="10"/>
  <c r="K10" i="10"/>
  <c r="W8" i="10"/>
  <c r="W9" i="10"/>
  <c r="W10" i="10"/>
  <c r="F8" i="10"/>
  <c r="F13" i="10" s="1"/>
  <c r="F9" i="10"/>
  <c r="F10" i="10"/>
  <c r="J9" i="10"/>
  <c r="J10" i="10"/>
  <c r="J8" i="10"/>
  <c r="N9" i="10"/>
  <c r="N10" i="10"/>
  <c r="N8" i="10"/>
  <c r="R9" i="10"/>
  <c r="R10" i="10"/>
  <c r="R8" i="10"/>
  <c r="V9" i="10"/>
  <c r="V10" i="10"/>
  <c r="V8" i="10"/>
  <c r="Z9" i="10"/>
  <c r="Z8" i="10"/>
  <c r="Z10" i="10"/>
  <c r="AD9" i="10"/>
  <c r="AD10" i="10"/>
  <c r="AD8" i="10"/>
  <c r="M40" i="3"/>
  <c r="F40" i="3"/>
  <c r="F43" i="3" s="1"/>
  <c r="N21" i="3"/>
  <c r="N52" i="6" s="1"/>
  <c r="N54" i="6" s="1"/>
  <c r="N55" i="6" s="1"/>
  <c r="V21" i="3"/>
  <c r="V52" i="6" s="1"/>
  <c r="V54" i="6" s="1"/>
  <c r="V55" i="6" s="1"/>
  <c r="E21" i="3"/>
  <c r="E52" i="6" s="1"/>
  <c r="AC40" i="3"/>
  <c r="D10" i="3"/>
  <c r="J40" i="3"/>
  <c r="J43" i="3" s="1"/>
  <c r="N40" i="3"/>
  <c r="N43" i="3" s="1"/>
  <c r="R40" i="3"/>
  <c r="R43" i="3" s="1"/>
  <c r="V40" i="3"/>
  <c r="V43" i="3" s="1"/>
  <c r="Z40" i="3"/>
  <c r="Z43" i="3" s="1"/>
  <c r="AD40" i="3"/>
  <c r="AD43" i="3" s="1"/>
  <c r="Q21" i="3"/>
  <c r="Q52" i="6" s="1"/>
  <c r="Q54" i="6" s="1"/>
  <c r="Q55" i="6" s="1"/>
  <c r="E10" i="3"/>
  <c r="O40" i="3"/>
  <c r="W40" i="3"/>
  <c r="AE40" i="3"/>
  <c r="H29" i="3"/>
  <c r="H38" i="3"/>
  <c r="H40" i="3" s="1"/>
  <c r="L29" i="3"/>
  <c r="L38" i="3"/>
  <c r="L40" i="3" s="1"/>
  <c r="P29" i="3"/>
  <c r="P38" i="3"/>
  <c r="P40" i="3" s="1"/>
  <c r="T29" i="3"/>
  <c r="T38" i="3"/>
  <c r="T40" i="3" s="1"/>
  <c r="X29" i="3"/>
  <c r="X38" i="3"/>
  <c r="X40" i="3" s="1"/>
  <c r="AB29" i="3"/>
  <c r="AB38" i="3"/>
  <c r="AB40" i="3" s="1"/>
  <c r="AF38" i="3"/>
  <c r="AF40" i="3" s="1"/>
  <c r="D39" i="3"/>
  <c r="C39" i="3" s="1"/>
  <c r="H31" i="3"/>
  <c r="H42" i="3"/>
  <c r="L31" i="3"/>
  <c r="L42" i="3"/>
  <c r="P31" i="3"/>
  <c r="P42" i="3"/>
  <c r="T31" i="3"/>
  <c r="T42" i="3"/>
  <c r="X31" i="3"/>
  <c r="X42" i="3"/>
  <c r="AB31" i="3"/>
  <c r="AB42" i="3"/>
  <c r="AF31" i="3"/>
  <c r="AF42" i="3"/>
  <c r="E29" i="3"/>
  <c r="E38" i="3"/>
  <c r="E40" i="3" s="1"/>
  <c r="I29" i="3"/>
  <c r="I38" i="3"/>
  <c r="I40" i="3" s="1"/>
  <c r="Q29" i="3"/>
  <c r="Q38" i="3"/>
  <c r="Q40" i="3" s="1"/>
  <c r="U29" i="3"/>
  <c r="U38" i="3"/>
  <c r="U40" i="3" s="1"/>
  <c r="Y29" i="3"/>
  <c r="Y38" i="3"/>
  <c r="Y40" i="3" s="1"/>
  <c r="K29" i="3"/>
  <c r="S29" i="3"/>
  <c r="S40" i="3"/>
  <c r="AA29" i="3"/>
  <c r="AA40" i="3"/>
  <c r="E31" i="3"/>
  <c r="E42" i="3"/>
  <c r="I31" i="3"/>
  <c r="I42" i="3"/>
  <c r="U31" i="3"/>
  <c r="U42" i="3"/>
  <c r="Y31" i="3"/>
  <c r="Y42" i="3"/>
  <c r="H21" i="3"/>
  <c r="H52" i="6" s="1"/>
  <c r="H54" i="6" s="1"/>
  <c r="X21" i="3"/>
  <c r="X52" i="6" s="1"/>
  <c r="X54" i="6" s="1"/>
  <c r="X55" i="6" s="1"/>
  <c r="F21" i="3"/>
  <c r="F52" i="6" s="1"/>
  <c r="H10" i="3"/>
  <c r="L10" i="3"/>
  <c r="P10" i="3"/>
  <c r="T10" i="3"/>
  <c r="X10" i="3"/>
  <c r="AB10" i="3"/>
  <c r="AF10" i="3"/>
  <c r="M29" i="3"/>
  <c r="I21" i="3"/>
  <c r="I52" i="6" s="1"/>
  <c r="I54" i="6" s="1"/>
  <c r="I55" i="6" s="1"/>
  <c r="U21" i="3"/>
  <c r="U52" i="6" s="1"/>
  <c r="U54" i="6" s="1"/>
  <c r="U55" i="6" s="1"/>
  <c r="Y21" i="3"/>
  <c r="Y52" i="6" s="1"/>
  <c r="Y54" i="6" s="1"/>
  <c r="Y55" i="6" s="1"/>
  <c r="G10" i="3"/>
  <c r="K10" i="3"/>
  <c r="O10" i="3"/>
  <c r="S10" i="3"/>
  <c r="W10" i="3"/>
  <c r="AA10" i="3"/>
  <c r="AE10" i="3"/>
  <c r="G40" i="3"/>
  <c r="AC29" i="3"/>
  <c r="G31" i="3"/>
  <c r="G42" i="3"/>
  <c r="K31" i="3"/>
  <c r="K42" i="3"/>
  <c r="O31" i="3"/>
  <c r="O42" i="3"/>
  <c r="S31" i="3"/>
  <c r="S42" i="3"/>
  <c r="W31" i="3"/>
  <c r="W42" i="3"/>
  <c r="AA31" i="3"/>
  <c r="AA42" i="3"/>
  <c r="AE31" i="3"/>
  <c r="AE42" i="3"/>
  <c r="M31" i="3"/>
  <c r="M41" i="3"/>
  <c r="M42" i="3" s="1"/>
  <c r="Q31" i="3"/>
  <c r="Q41" i="3"/>
  <c r="Q42" i="3" s="1"/>
  <c r="AC31" i="3"/>
  <c r="AC41" i="3"/>
  <c r="AC42" i="3" s="1"/>
  <c r="AG31" i="3"/>
  <c r="AG41" i="3"/>
  <c r="AG42" i="3" s="1"/>
  <c r="G30" i="2"/>
  <c r="G5" i="6" s="1"/>
  <c r="I33" i="2"/>
  <c r="I35" i="2" s="1"/>
  <c r="J33" i="2"/>
  <c r="J35" i="2" s="1"/>
  <c r="I12" i="4"/>
  <c r="S12" i="4"/>
  <c r="AG12" i="4"/>
  <c r="Y12" i="4"/>
  <c r="V17" i="6"/>
  <c r="V47" i="6"/>
  <c r="V31" i="6"/>
  <c r="AG17" i="6"/>
  <c r="AG47" i="6"/>
  <c r="AG31" i="6"/>
  <c r="Q17" i="6"/>
  <c r="Q47" i="6"/>
  <c r="Q31" i="6"/>
  <c r="AB17" i="6"/>
  <c r="AB47" i="6"/>
  <c r="AB31" i="6"/>
  <c r="L17" i="6"/>
  <c r="L47" i="6"/>
  <c r="L31" i="6"/>
  <c r="AA17" i="6"/>
  <c r="AA31" i="6"/>
  <c r="AA47" i="6"/>
  <c r="K17" i="6"/>
  <c r="K31" i="6"/>
  <c r="K47" i="6"/>
  <c r="N26" i="3"/>
  <c r="N37" i="3"/>
  <c r="J26" i="3"/>
  <c r="J37" i="3"/>
  <c r="X37" i="3"/>
  <c r="X26" i="3"/>
  <c r="T26" i="3"/>
  <c r="T37" i="3"/>
  <c r="AC37" i="3"/>
  <c r="AC26" i="3"/>
  <c r="AG37" i="3"/>
  <c r="AG26" i="3"/>
  <c r="AE12" i="4"/>
  <c r="AE20" i="4"/>
  <c r="AA12" i="4"/>
  <c r="AA20" i="4"/>
  <c r="X12" i="4"/>
  <c r="X20" i="4"/>
  <c r="T12" i="4"/>
  <c r="T20" i="4"/>
  <c r="M12" i="4"/>
  <c r="M20" i="4"/>
  <c r="F17" i="6"/>
  <c r="F47" i="6"/>
  <c r="F31" i="6"/>
  <c r="R17" i="6"/>
  <c r="R31" i="6"/>
  <c r="R47" i="6"/>
  <c r="AC17" i="6"/>
  <c r="AC31" i="6"/>
  <c r="AC47" i="6"/>
  <c r="M17" i="6"/>
  <c r="M31" i="6"/>
  <c r="M47" i="6"/>
  <c r="X17" i="6"/>
  <c r="X47" i="6"/>
  <c r="X31" i="6"/>
  <c r="H17" i="6"/>
  <c r="H47" i="6"/>
  <c r="H31" i="6"/>
  <c r="W17" i="6"/>
  <c r="W31" i="6"/>
  <c r="W47" i="6"/>
  <c r="G17" i="6"/>
  <c r="G31" i="6"/>
  <c r="G47" i="6"/>
  <c r="E26" i="3"/>
  <c r="E37" i="3"/>
  <c r="G37" i="3"/>
  <c r="G26" i="3"/>
  <c r="Q37" i="3"/>
  <c r="Q26" i="3"/>
  <c r="M37" i="3"/>
  <c r="M26" i="3"/>
  <c r="I26" i="3"/>
  <c r="I37" i="3"/>
  <c r="W37" i="3"/>
  <c r="W26" i="3"/>
  <c r="S37" i="3"/>
  <c r="S26" i="3"/>
  <c r="AB37" i="3"/>
  <c r="AB26" i="3"/>
  <c r="AF26" i="3"/>
  <c r="AF37" i="3"/>
  <c r="AD12" i="4"/>
  <c r="AD20" i="4"/>
  <c r="Z12" i="4"/>
  <c r="Z20" i="4"/>
  <c r="W12" i="4"/>
  <c r="W20" i="4"/>
  <c r="P12" i="4"/>
  <c r="P20" i="4"/>
  <c r="L12" i="4"/>
  <c r="L20" i="4"/>
  <c r="AD17" i="6"/>
  <c r="AD31" i="6"/>
  <c r="AD47" i="6"/>
  <c r="N17" i="6"/>
  <c r="N31" i="6"/>
  <c r="N47" i="6"/>
  <c r="Y17" i="6"/>
  <c r="Y31" i="6"/>
  <c r="Y47" i="6"/>
  <c r="I17" i="6"/>
  <c r="I31" i="6"/>
  <c r="I47" i="6"/>
  <c r="T17" i="6"/>
  <c r="T47" i="6"/>
  <c r="T31" i="6"/>
  <c r="S17" i="6"/>
  <c r="S31" i="6"/>
  <c r="S47" i="6"/>
  <c r="E17" i="6"/>
  <c r="E47" i="6"/>
  <c r="E31" i="6"/>
  <c r="F12" i="4"/>
  <c r="F20" i="4"/>
  <c r="P26" i="3"/>
  <c r="P37" i="3"/>
  <c r="L37" i="3"/>
  <c r="L26" i="3"/>
  <c r="H37" i="3"/>
  <c r="H26" i="3"/>
  <c r="V26" i="3"/>
  <c r="V37" i="3"/>
  <c r="R26" i="3"/>
  <c r="R37" i="3"/>
  <c r="AA37" i="3"/>
  <c r="AA26" i="3"/>
  <c r="AE37" i="3"/>
  <c r="AE26" i="3"/>
  <c r="AC12" i="4"/>
  <c r="AC20" i="4"/>
  <c r="V12" i="4"/>
  <c r="V20" i="4"/>
  <c r="R12" i="4"/>
  <c r="R20" i="4"/>
  <c r="O12" i="4"/>
  <c r="O20" i="4"/>
  <c r="K12" i="4"/>
  <c r="K20" i="4"/>
  <c r="H12" i="4"/>
  <c r="H20" i="4"/>
  <c r="E12" i="4"/>
  <c r="E20" i="4"/>
  <c r="Z17" i="6"/>
  <c r="Z47" i="6"/>
  <c r="Z31" i="6"/>
  <c r="J17" i="6"/>
  <c r="J47" i="6"/>
  <c r="J31" i="6"/>
  <c r="U17" i="6"/>
  <c r="U47" i="6"/>
  <c r="U31" i="6"/>
  <c r="AF17" i="6"/>
  <c r="AF47" i="6"/>
  <c r="AF31" i="6"/>
  <c r="P17" i="6"/>
  <c r="P47" i="6"/>
  <c r="P31" i="6"/>
  <c r="AE31" i="6"/>
  <c r="AE47" i="6"/>
  <c r="O17" i="6"/>
  <c r="O31" i="6"/>
  <c r="O47" i="6"/>
  <c r="F26" i="3"/>
  <c r="F37" i="3"/>
  <c r="O37" i="3"/>
  <c r="O26" i="3"/>
  <c r="K37" i="3"/>
  <c r="K26" i="3"/>
  <c r="Y26" i="3"/>
  <c r="Y37" i="3"/>
  <c r="U26" i="3"/>
  <c r="U37" i="3"/>
  <c r="AD26" i="3"/>
  <c r="AD37" i="3"/>
  <c r="Z26" i="3"/>
  <c r="Z37" i="3"/>
  <c r="AF12" i="4"/>
  <c r="AF20" i="4"/>
  <c r="AB12" i="4"/>
  <c r="AB20" i="4"/>
  <c r="U12" i="4"/>
  <c r="U20" i="4"/>
  <c r="Q12" i="4"/>
  <c r="N12" i="4"/>
  <c r="N20" i="4"/>
  <c r="J12" i="4"/>
  <c r="J20" i="4"/>
  <c r="G12" i="4"/>
  <c r="G20" i="4"/>
  <c r="W4" i="18"/>
  <c r="V79" i="18"/>
  <c r="V53" i="18"/>
  <c r="V66" i="18"/>
  <c r="W4" i="24"/>
  <c r="V28" i="24"/>
  <c r="V16" i="24"/>
  <c r="V40" i="24"/>
  <c r="E33" i="2"/>
  <c r="E35" i="2" s="1"/>
  <c r="D5" i="6"/>
  <c r="D33" i="2"/>
  <c r="H50" i="6"/>
  <c r="J44" i="24"/>
  <c r="J41" i="24"/>
  <c r="J45" i="24"/>
  <c r="J46" i="24"/>
  <c r="J42" i="24"/>
  <c r="J43" i="24"/>
  <c r="H47" i="24"/>
  <c r="H26" i="19" s="1"/>
  <c r="H25" i="19" s="1"/>
  <c r="H87" i="18"/>
  <c r="H20" i="19" s="1"/>
  <c r="H19" i="19" s="1"/>
  <c r="H29" i="19" s="1"/>
  <c r="D74" i="18"/>
  <c r="H74" i="18"/>
  <c r="L74" i="18"/>
  <c r="P74" i="18"/>
  <c r="T74" i="18"/>
  <c r="X74" i="18"/>
  <c r="AB74" i="18"/>
  <c r="AF74" i="18"/>
  <c r="G74" i="18"/>
  <c r="K74" i="18"/>
  <c r="O74" i="18"/>
  <c r="S74" i="18"/>
  <c r="W74" i="18"/>
  <c r="AA74" i="18"/>
  <c r="AE74" i="18"/>
  <c r="D31" i="3"/>
  <c r="J21" i="3"/>
  <c r="J52" i="6" s="1"/>
  <c r="J54" i="6" s="1"/>
  <c r="J55" i="6" s="1"/>
  <c r="R21" i="3"/>
  <c r="R52" i="6" s="1"/>
  <c r="R54" i="6" s="1"/>
  <c r="R55" i="6" s="1"/>
  <c r="Z21" i="3"/>
  <c r="Z52" i="6" s="1"/>
  <c r="Z54" i="6" s="1"/>
  <c r="Z55" i="6" s="1"/>
  <c r="L21" i="3"/>
  <c r="L52" i="6" s="1"/>
  <c r="L54" i="6" s="1"/>
  <c r="L55" i="6" s="1"/>
  <c r="G21" i="3"/>
  <c r="G52" i="6" s="1"/>
  <c r="K21" i="3"/>
  <c r="K52" i="6" s="1"/>
  <c r="K54" i="6" s="1"/>
  <c r="K55" i="6" s="1"/>
  <c r="O21" i="3"/>
  <c r="O52" i="6" s="1"/>
  <c r="O54" i="6" s="1"/>
  <c r="O55" i="6" s="1"/>
  <c r="S21" i="3"/>
  <c r="S52" i="6" s="1"/>
  <c r="S54" i="6" s="1"/>
  <c r="S55" i="6" s="1"/>
  <c r="W21" i="3"/>
  <c r="W52" i="6" s="1"/>
  <c r="W54" i="6" s="1"/>
  <c r="W55" i="6" s="1"/>
  <c r="AA21" i="3"/>
  <c r="AA52" i="6" s="1"/>
  <c r="AA54" i="6" s="1"/>
  <c r="AA55" i="6" s="1"/>
  <c r="AE21" i="3"/>
  <c r="AE52" i="6" s="1"/>
  <c r="AE54" i="6" s="1"/>
  <c r="AE55" i="6" s="1"/>
  <c r="M21" i="3"/>
  <c r="M52" i="6" s="1"/>
  <c r="M54" i="6" s="1"/>
  <c r="M55" i="6" s="1"/>
  <c r="AC21" i="3"/>
  <c r="AC52" i="6" s="1"/>
  <c r="AC54" i="6" s="1"/>
  <c r="AC55" i="6" s="1"/>
  <c r="AG21" i="3"/>
  <c r="AG52" i="6" s="1"/>
  <c r="AG54" i="6" s="1"/>
  <c r="AG55" i="6" s="1"/>
  <c r="I10" i="3"/>
  <c r="M10" i="3"/>
  <c r="Q10" i="3"/>
  <c r="U10" i="3"/>
  <c r="Y10" i="3"/>
  <c r="AC10" i="3"/>
  <c r="AG10" i="3"/>
  <c r="G29" i="3"/>
  <c r="O29" i="3"/>
  <c r="W29" i="3"/>
  <c r="F31" i="3"/>
  <c r="J31" i="3"/>
  <c r="N31" i="3"/>
  <c r="R31" i="3"/>
  <c r="V31" i="3"/>
  <c r="Z31" i="3"/>
  <c r="AD31" i="3"/>
  <c r="AD21" i="3"/>
  <c r="AD52" i="6" s="1"/>
  <c r="AD54" i="6" s="1"/>
  <c r="AD55" i="6" s="1"/>
  <c r="P21" i="3"/>
  <c r="P52" i="6" s="1"/>
  <c r="P54" i="6" s="1"/>
  <c r="P55" i="6" s="1"/>
  <c r="T21" i="3"/>
  <c r="T52" i="6" s="1"/>
  <c r="T54" i="6" s="1"/>
  <c r="T55" i="6" s="1"/>
  <c r="AB21" i="3"/>
  <c r="AB52" i="6" s="1"/>
  <c r="AB54" i="6" s="1"/>
  <c r="AB55" i="6" s="1"/>
  <c r="AF21" i="3"/>
  <c r="AF52" i="6" s="1"/>
  <c r="AF54" i="6" s="1"/>
  <c r="AF55" i="6" s="1"/>
  <c r="F10" i="3"/>
  <c r="J10" i="3"/>
  <c r="N10" i="3"/>
  <c r="R10" i="3"/>
  <c r="V10" i="3"/>
  <c r="Z10" i="3"/>
  <c r="AD10" i="3"/>
  <c r="F29" i="3"/>
  <c r="J29" i="3"/>
  <c r="N29" i="3"/>
  <c r="R29" i="3"/>
  <c r="V29" i="3"/>
  <c r="Z29" i="3"/>
  <c r="AD29" i="3"/>
  <c r="D29" i="3"/>
  <c r="AE29" i="3"/>
  <c r="F69" i="2"/>
  <c r="F5" i="19" s="1"/>
  <c r="C47" i="2"/>
  <c r="D23" i="4"/>
  <c r="D21" i="3"/>
  <c r="F30" i="2"/>
  <c r="F5" i="6" s="1"/>
  <c r="C8" i="2"/>
  <c r="F23" i="4"/>
  <c r="J23" i="4"/>
  <c r="N23" i="4"/>
  <c r="R23" i="4"/>
  <c r="V23" i="4"/>
  <c r="Z23" i="4"/>
  <c r="AD23" i="4"/>
  <c r="F74" i="18"/>
  <c r="J74" i="18"/>
  <c r="N74" i="18"/>
  <c r="R74" i="18"/>
  <c r="V74" i="18"/>
  <c r="Z74" i="18"/>
  <c r="AD74" i="18"/>
  <c r="C5" i="19" l="1"/>
  <c r="F29" i="19"/>
  <c r="S7" i="6"/>
  <c r="S33" i="6" s="1"/>
  <c r="S34" i="6" s="1"/>
  <c r="AE21" i="6"/>
  <c r="H21" i="6"/>
  <c r="G21" i="6"/>
  <c r="D44" i="9"/>
  <c r="T21" i="6"/>
  <c r="C31" i="3"/>
  <c r="C10" i="3"/>
  <c r="C29" i="3"/>
  <c r="C5" i="6"/>
  <c r="AF21" i="6"/>
  <c r="D52" i="6"/>
  <c r="C52" i="6" s="1"/>
  <c r="C21" i="3"/>
  <c r="C23" i="4"/>
  <c r="C5" i="7" s="1"/>
  <c r="C74" i="18"/>
  <c r="J38" i="2"/>
  <c r="J25" i="7"/>
  <c r="I38" i="2"/>
  <c r="I25" i="7"/>
  <c r="AC31" i="10"/>
  <c r="AC48" i="10"/>
  <c r="E50" i="10"/>
  <c r="F32" i="10"/>
  <c r="F33" i="10" s="1"/>
  <c r="F9" i="19" s="1"/>
  <c r="F49" i="10"/>
  <c r="F50" i="10" s="1"/>
  <c r="F10" i="19" s="1"/>
  <c r="E33" i="10"/>
  <c r="E9" i="19" s="1"/>
  <c r="H30" i="10"/>
  <c r="H47" i="10"/>
  <c r="C9" i="10"/>
  <c r="C10" i="10"/>
  <c r="C41" i="3"/>
  <c r="C8" i="10"/>
  <c r="C38" i="3"/>
  <c r="Y7" i="6"/>
  <c r="Y33" i="6" s="1"/>
  <c r="Y34" i="6" s="1"/>
  <c r="Y21" i="6"/>
  <c r="U7" i="6"/>
  <c r="U33" i="6" s="1"/>
  <c r="U34" i="6" s="1"/>
  <c r="U21" i="6"/>
  <c r="E7" i="6"/>
  <c r="E33" i="6" s="1"/>
  <c r="E21" i="6"/>
  <c r="AG7" i="6"/>
  <c r="AG33" i="6" s="1"/>
  <c r="AG34" i="6" s="1"/>
  <c r="AG21" i="6"/>
  <c r="Q7" i="6"/>
  <c r="Q33" i="6" s="1"/>
  <c r="Q34" i="6" s="1"/>
  <c r="Q21" i="6"/>
  <c r="AD7" i="6"/>
  <c r="AD33" i="6" s="1"/>
  <c r="AD34" i="6" s="1"/>
  <c r="AD21" i="6"/>
  <c r="N7" i="6"/>
  <c r="N33" i="6" s="1"/>
  <c r="N34" i="6" s="1"/>
  <c r="N21" i="6"/>
  <c r="I7" i="6"/>
  <c r="I33" i="6" s="1"/>
  <c r="I34" i="6" s="1"/>
  <c r="I21" i="6"/>
  <c r="Z21" i="6"/>
  <c r="Z7" i="6"/>
  <c r="Z33" i="6" s="1"/>
  <c r="Z34" i="6" s="1"/>
  <c r="J21" i="6"/>
  <c r="J7" i="6"/>
  <c r="J33" i="6" s="1"/>
  <c r="J34" i="6" s="1"/>
  <c r="V7" i="6"/>
  <c r="V33" i="6" s="1"/>
  <c r="V34" i="6" s="1"/>
  <c r="V21" i="6"/>
  <c r="F21" i="6"/>
  <c r="F7" i="6"/>
  <c r="F33" i="6" s="1"/>
  <c r="R21" i="6"/>
  <c r="R7" i="6"/>
  <c r="R33" i="6" s="1"/>
  <c r="R34" i="6" s="1"/>
  <c r="D21" i="6"/>
  <c r="D7" i="6"/>
  <c r="AC7" i="6"/>
  <c r="AC33" i="6" s="1"/>
  <c r="AC34" i="6" s="1"/>
  <c r="AC21" i="6"/>
  <c r="M7" i="6"/>
  <c r="M33" i="6" s="1"/>
  <c r="M34" i="6" s="1"/>
  <c r="M21" i="6"/>
  <c r="AC43" i="3"/>
  <c r="I43" i="3"/>
  <c r="M43" i="3"/>
  <c r="AG32" i="3"/>
  <c r="AG6" i="6" s="1"/>
  <c r="Q43" i="3"/>
  <c r="AE43" i="3"/>
  <c r="AG43" i="3"/>
  <c r="AB43" i="3"/>
  <c r="L43" i="3"/>
  <c r="O43" i="3"/>
  <c r="Y43" i="3"/>
  <c r="X43" i="3"/>
  <c r="H43" i="3"/>
  <c r="S32" i="3"/>
  <c r="S19" i="6" s="1"/>
  <c r="S23" i="6" s="1"/>
  <c r="G43" i="3"/>
  <c r="AA43" i="3"/>
  <c r="AD32" i="3"/>
  <c r="AD6" i="6" s="1"/>
  <c r="AA32" i="3"/>
  <c r="AA19" i="6" s="1"/>
  <c r="AA23" i="6" s="1"/>
  <c r="W32" i="3"/>
  <c r="W19" i="6" s="1"/>
  <c r="W23" i="6" s="1"/>
  <c r="AC32" i="3"/>
  <c r="AC6" i="6" s="1"/>
  <c r="M32" i="3"/>
  <c r="M6" i="6" s="1"/>
  <c r="K32" i="3"/>
  <c r="K19" i="6" s="1"/>
  <c r="K23" i="6" s="1"/>
  <c r="U43" i="3"/>
  <c r="S43" i="3"/>
  <c r="E43" i="3"/>
  <c r="T43" i="3"/>
  <c r="AF43" i="3"/>
  <c r="P43" i="3"/>
  <c r="AE32" i="3"/>
  <c r="AE6" i="6" s="1"/>
  <c r="G32" i="3"/>
  <c r="G6" i="6" s="1"/>
  <c r="W43" i="3"/>
  <c r="Y32" i="3"/>
  <c r="Y6" i="6" s="1"/>
  <c r="Q32" i="3"/>
  <c r="Q6" i="6" s="1"/>
  <c r="AF32" i="3"/>
  <c r="AF19" i="6" s="1"/>
  <c r="X32" i="3"/>
  <c r="X19" i="6" s="1"/>
  <c r="X23" i="6" s="1"/>
  <c r="P32" i="3"/>
  <c r="P6" i="6" s="1"/>
  <c r="H32" i="3"/>
  <c r="H19" i="6" s="1"/>
  <c r="D42" i="3"/>
  <c r="C42" i="3" s="1"/>
  <c r="Z32" i="3"/>
  <c r="J32" i="3"/>
  <c r="E32" i="3"/>
  <c r="H55" i="6"/>
  <c r="K40" i="3"/>
  <c r="K43" i="3" s="1"/>
  <c r="O32" i="3"/>
  <c r="U32" i="3"/>
  <c r="I32" i="3"/>
  <c r="AB32" i="3"/>
  <c r="T32" i="3"/>
  <c r="L32" i="3"/>
  <c r="D40" i="3"/>
  <c r="F33" i="2"/>
  <c r="G33" i="2"/>
  <c r="G35" i="2" s="1"/>
  <c r="U14" i="10"/>
  <c r="L14" i="10"/>
  <c r="AD14" i="10"/>
  <c r="N14" i="10"/>
  <c r="Y14" i="10"/>
  <c r="I14" i="10"/>
  <c r="P14" i="10"/>
  <c r="AA14" i="10"/>
  <c r="K14" i="10"/>
  <c r="Z14" i="10"/>
  <c r="J14" i="10"/>
  <c r="AB14" i="10"/>
  <c r="W14" i="10"/>
  <c r="G14" i="10"/>
  <c r="X4" i="24"/>
  <c r="W40" i="24"/>
  <c r="W16" i="24"/>
  <c r="W28" i="24"/>
  <c r="X4" i="18"/>
  <c r="W79" i="18"/>
  <c r="W53" i="18"/>
  <c r="W66" i="18"/>
  <c r="E38" i="2"/>
  <c r="E25" i="7"/>
  <c r="E54" i="6"/>
  <c r="H33" i="6"/>
  <c r="H34" i="6" s="1"/>
  <c r="R14" i="10"/>
  <c r="F15" i="10"/>
  <c r="AC14" i="10"/>
  <c r="M14" i="10"/>
  <c r="T14" i="10"/>
  <c r="O14" i="10"/>
  <c r="G15" i="10"/>
  <c r="K43" i="24"/>
  <c r="K45" i="24"/>
  <c r="I47" i="24"/>
  <c r="I26" i="19" s="1"/>
  <c r="I25" i="19" s="1"/>
  <c r="H13" i="10"/>
  <c r="K46" i="24"/>
  <c r="K42" i="24"/>
  <c r="K44" i="24"/>
  <c r="V14" i="10"/>
  <c r="F14" i="10"/>
  <c r="Q14" i="10"/>
  <c r="X14" i="10"/>
  <c r="H14" i="10"/>
  <c r="S14" i="10"/>
  <c r="I87" i="18"/>
  <c r="I20" i="19" s="1"/>
  <c r="I19" i="19" s="1"/>
  <c r="I29" i="19" s="1"/>
  <c r="K41" i="24"/>
  <c r="C69" i="2"/>
  <c r="E13" i="10"/>
  <c r="V32" i="3"/>
  <c r="N32" i="3"/>
  <c r="F32" i="3"/>
  <c r="R32" i="3"/>
  <c r="D35" i="2"/>
  <c r="D38" i="2" s="1"/>
  <c r="D32" i="3"/>
  <c r="C30" i="2"/>
  <c r="C3" i="7" s="1"/>
  <c r="E41" i="9" l="1"/>
  <c r="E42" i="9"/>
  <c r="E32" i="9"/>
  <c r="E33" i="9"/>
  <c r="E43" i="9"/>
  <c r="E34" i="9"/>
  <c r="E36" i="9"/>
  <c r="E38" i="9"/>
  <c r="E39" i="9"/>
  <c r="E28" i="9"/>
  <c r="E27" i="9"/>
  <c r="E45" i="9" s="1"/>
  <c r="E29" i="9"/>
  <c r="E35" i="9"/>
  <c r="E30" i="9"/>
  <c r="E37" i="9"/>
  <c r="E31" i="9"/>
  <c r="E40" i="9"/>
  <c r="C21" i="6"/>
  <c r="C32" i="3"/>
  <c r="C6" i="7" s="1"/>
  <c r="I30" i="10"/>
  <c r="I47" i="10"/>
  <c r="G32" i="10"/>
  <c r="G49" i="10"/>
  <c r="G50" i="10" s="1"/>
  <c r="G10" i="19" s="1"/>
  <c r="E10" i="19"/>
  <c r="I13" i="10"/>
  <c r="AD31" i="10"/>
  <c r="AD48" i="10"/>
  <c r="C40" i="3"/>
  <c r="D33" i="6"/>
  <c r="C33" i="6" s="1"/>
  <c r="C7" i="6"/>
  <c r="D5" i="7" s="1"/>
  <c r="AF23" i="6"/>
  <c r="D25" i="7"/>
  <c r="S6" i="6"/>
  <c r="S9" i="6" s="1"/>
  <c r="C33" i="2"/>
  <c r="P19" i="6"/>
  <c r="P23" i="6" s="1"/>
  <c r="AE19" i="6"/>
  <c r="AE23" i="6" s="1"/>
  <c r="G16" i="10"/>
  <c r="AG19" i="6"/>
  <c r="AG23" i="6" s="1"/>
  <c r="M19" i="6"/>
  <c r="M23" i="6" s="1"/>
  <c r="AD19" i="6"/>
  <c r="AD23" i="6" s="1"/>
  <c r="W6" i="6"/>
  <c r="W36" i="6" s="1"/>
  <c r="W38" i="6" s="1"/>
  <c r="W39" i="6" s="1"/>
  <c r="AF6" i="6"/>
  <c r="X6" i="6"/>
  <c r="X9" i="6" s="1"/>
  <c r="AC19" i="6"/>
  <c r="AC23" i="6" s="1"/>
  <c r="AA6" i="6"/>
  <c r="AA9" i="6" s="1"/>
  <c r="K6" i="6"/>
  <c r="K36" i="6" s="1"/>
  <c r="K38" i="6" s="1"/>
  <c r="K39" i="6" s="1"/>
  <c r="H6" i="6"/>
  <c r="H36" i="6" s="1"/>
  <c r="H38" i="6" s="1"/>
  <c r="H39" i="6" s="1"/>
  <c r="Q19" i="6"/>
  <c r="Q23" i="6" s="1"/>
  <c r="G19" i="6"/>
  <c r="Y19" i="6"/>
  <c r="Y23" i="6" s="1"/>
  <c r="D19" i="6"/>
  <c r="D6" i="6"/>
  <c r="N19" i="6"/>
  <c r="N23" i="6" s="1"/>
  <c r="N6" i="6"/>
  <c r="T6" i="6"/>
  <c r="T19" i="6"/>
  <c r="T23" i="6" s="1"/>
  <c r="O19" i="6"/>
  <c r="O23" i="6" s="1"/>
  <c r="O6" i="6"/>
  <c r="AE9" i="6"/>
  <c r="AE36" i="6"/>
  <c r="AE38" i="6" s="1"/>
  <c r="AE39" i="6" s="1"/>
  <c r="AB6" i="6"/>
  <c r="AB19" i="6"/>
  <c r="AB23" i="6" s="1"/>
  <c r="Q9" i="6"/>
  <c r="Q36" i="6"/>
  <c r="Q38" i="6" s="1"/>
  <c r="Q39" i="6" s="1"/>
  <c r="AG9" i="6"/>
  <c r="AG36" i="6"/>
  <c r="AG38" i="6" s="1"/>
  <c r="AG39" i="6" s="1"/>
  <c r="M9" i="6"/>
  <c r="M36" i="6"/>
  <c r="M38" i="6" s="1"/>
  <c r="M39" i="6" s="1"/>
  <c r="R19" i="6"/>
  <c r="R23" i="6" s="1"/>
  <c r="R6" i="6"/>
  <c r="V19" i="6"/>
  <c r="V23" i="6" s="1"/>
  <c r="V6" i="6"/>
  <c r="D43" i="3"/>
  <c r="C43" i="3" s="1"/>
  <c r="I6" i="6"/>
  <c r="I19" i="6"/>
  <c r="P9" i="6"/>
  <c r="P36" i="6"/>
  <c r="P38" i="6" s="1"/>
  <c r="P39" i="6" s="1"/>
  <c r="J19" i="6"/>
  <c r="J23" i="6" s="1"/>
  <c r="J6" i="6"/>
  <c r="AD9" i="6"/>
  <c r="AD36" i="6"/>
  <c r="AD38" i="6" s="1"/>
  <c r="AD39" i="6" s="1"/>
  <c r="F19" i="6"/>
  <c r="F6" i="6"/>
  <c r="F36" i="6" s="1"/>
  <c r="L6" i="6"/>
  <c r="L19" i="6"/>
  <c r="L23" i="6" s="1"/>
  <c r="U6" i="6"/>
  <c r="U19" i="6"/>
  <c r="U23" i="6" s="1"/>
  <c r="E19" i="6"/>
  <c r="E6" i="6"/>
  <c r="E9" i="6" s="1"/>
  <c r="Y9" i="6"/>
  <c r="Y36" i="6"/>
  <c r="Y38" i="6" s="1"/>
  <c r="Y39" i="6" s="1"/>
  <c r="Z19" i="6"/>
  <c r="Z23" i="6" s="1"/>
  <c r="Z6" i="6"/>
  <c r="AC9" i="6"/>
  <c r="AC36" i="6"/>
  <c r="AC38" i="6" s="1"/>
  <c r="AC39" i="6" s="1"/>
  <c r="F54" i="6"/>
  <c r="G38" i="2"/>
  <c r="G25" i="7"/>
  <c r="F35" i="2"/>
  <c r="C35" i="2" s="1"/>
  <c r="G54" i="6"/>
  <c r="Y4" i="18"/>
  <c r="X66" i="18"/>
  <c r="X79" i="18"/>
  <c r="X53" i="18"/>
  <c r="Y4" i="24"/>
  <c r="X16" i="24"/>
  <c r="X40" i="24"/>
  <c r="X28" i="24"/>
  <c r="F16" i="10"/>
  <c r="F8" i="19" s="1"/>
  <c r="F7" i="19" s="1"/>
  <c r="E50" i="6"/>
  <c r="E55" i="6" s="1"/>
  <c r="E34" i="6"/>
  <c r="G9" i="6"/>
  <c r="D54" i="6"/>
  <c r="D50" i="6"/>
  <c r="G36" i="6"/>
  <c r="J47" i="24"/>
  <c r="J26" i="19" s="1"/>
  <c r="J25" i="19" s="1"/>
  <c r="L41" i="24"/>
  <c r="J87" i="18"/>
  <c r="J20" i="19" s="1"/>
  <c r="J19" i="19" s="1"/>
  <c r="J29" i="19" s="1"/>
  <c r="L46" i="24"/>
  <c r="L45" i="24"/>
  <c r="L42" i="24"/>
  <c r="L44" i="24"/>
  <c r="L43" i="24"/>
  <c r="E16" i="10"/>
  <c r="E8" i="19" s="1"/>
  <c r="C37" i="2"/>
  <c r="C13" i="7" s="1"/>
  <c r="C15" i="7" s="1"/>
  <c r="S36" i="6" l="1"/>
  <c r="S38" i="6" s="1"/>
  <c r="S39" i="6" s="1"/>
  <c r="E7" i="19"/>
  <c r="C19" i="6"/>
  <c r="C6" i="6"/>
  <c r="G8" i="19"/>
  <c r="G33" i="10"/>
  <c r="G9" i="19" s="1"/>
  <c r="H32" i="10"/>
  <c r="H33" i="10" s="1"/>
  <c r="H9" i="19" s="1"/>
  <c r="H49" i="10"/>
  <c r="H15" i="10"/>
  <c r="H16" i="10" s="1"/>
  <c r="H8" i="19" s="1"/>
  <c r="AE31" i="10"/>
  <c r="AE48" i="10"/>
  <c r="AE14" i="10"/>
  <c r="J30" i="10"/>
  <c r="J47" i="10"/>
  <c r="J13" i="10"/>
  <c r="D34" i="6"/>
  <c r="AF9" i="6"/>
  <c r="D3" i="7"/>
  <c r="W9" i="6"/>
  <c r="X36" i="6"/>
  <c r="X38" i="6" s="1"/>
  <c r="X39" i="6" s="1"/>
  <c r="K9" i="6"/>
  <c r="AA36" i="6"/>
  <c r="AA38" i="6" s="1"/>
  <c r="AA39" i="6" s="1"/>
  <c r="H9" i="6"/>
  <c r="AF36" i="6"/>
  <c r="AF38" i="6" s="1"/>
  <c r="AF39" i="6" s="1"/>
  <c r="F38" i="6"/>
  <c r="F9" i="6"/>
  <c r="L9" i="6"/>
  <c r="L36" i="6"/>
  <c r="L38" i="6" s="1"/>
  <c r="L39" i="6" s="1"/>
  <c r="I9" i="6"/>
  <c r="I36" i="6"/>
  <c r="I38" i="6" s="1"/>
  <c r="I39" i="6" s="1"/>
  <c r="AB9" i="6"/>
  <c r="AB36" i="6"/>
  <c r="AB38" i="6" s="1"/>
  <c r="AB39" i="6" s="1"/>
  <c r="J9" i="6"/>
  <c r="J36" i="6"/>
  <c r="J38" i="6" s="1"/>
  <c r="J39" i="6" s="1"/>
  <c r="R9" i="6"/>
  <c r="R36" i="6"/>
  <c r="R38" i="6" s="1"/>
  <c r="R39" i="6" s="1"/>
  <c r="T9" i="6"/>
  <c r="T36" i="6"/>
  <c r="T38" i="6" s="1"/>
  <c r="T39" i="6" s="1"/>
  <c r="D36" i="6"/>
  <c r="D38" i="6" s="1"/>
  <c r="D9" i="6"/>
  <c r="U9" i="6"/>
  <c r="U36" i="6"/>
  <c r="U38" i="6" s="1"/>
  <c r="U39" i="6" s="1"/>
  <c r="D6" i="19"/>
  <c r="C6" i="19" s="1"/>
  <c r="C34" i="19" s="1"/>
  <c r="O9" i="6"/>
  <c r="O36" i="6"/>
  <c r="O38" i="6" s="1"/>
  <c r="O39" i="6" s="1"/>
  <c r="Z9" i="6"/>
  <c r="Z36" i="6"/>
  <c r="Z38" i="6" s="1"/>
  <c r="Z39" i="6" s="1"/>
  <c r="E36" i="6"/>
  <c r="E38" i="6" s="1"/>
  <c r="E39" i="6" s="1"/>
  <c r="V9" i="6"/>
  <c r="V36" i="6"/>
  <c r="V38" i="6" s="1"/>
  <c r="V39" i="6" s="1"/>
  <c r="N9" i="6"/>
  <c r="N36" i="6"/>
  <c r="N38" i="6" s="1"/>
  <c r="N39" i="6" s="1"/>
  <c r="C35" i="6"/>
  <c r="C51" i="6"/>
  <c r="F38" i="2"/>
  <c r="C38" i="2" s="1"/>
  <c r="F25" i="7"/>
  <c r="C25" i="7" s="1"/>
  <c r="C54" i="6"/>
  <c r="G34" i="6"/>
  <c r="G50" i="6"/>
  <c r="G55" i="6" s="1"/>
  <c r="Z4" i="24"/>
  <c r="Y28" i="24"/>
  <c r="Y40" i="24"/>
  <c r="Y16" i="24"/>
  <c r="Z4" i="18"/>
  <c r="Y66" i="18"/>
  <c r="Y79" i="18"/>
  <c r="Y53" i="18"/>
  <c r="D55" i="6"/>
  <c r="G38" i="6"/>
  <c r="M42" i="24"/>
  <c r="M45" i="24"/>
  <c r="M43" i="24"/>
  <c r="K87" i="18"/>
  <c r="K20" i="19" s="1"/>
  <c r="K19" i="19" s="1"/>
  <c r="K29" i="19" s="1"/>
  <c r="M46" i="24"/>
  <c r="K47" i="24"/>
  <c r="K26" i="19" s="1"/>
  <c r="K25" i="19" s="1"/>
  <c r="M44" i="24"/>
  <c r="M41" i="24"/>
  <c r="AF31" i="10" l="1"/>
  <c r="AF48" i="10"/>
  <c r="AF14" i="10"/>
  <c r="H50" i="10"/>
  <c r="K30" i="10"/>
  <c r="K47" i="10"/>
  <c r="K13" i="10"/>
  <c r="I32" i="10"/>
  <c r="I33" i="10" s="1"/>
  <c r="I9" i="19" s="1"/>
  <c r="I49" i="10"/>
  <c r="I50" i="10" s="1"/>
  <c r="I10" i="19" s="1"/>
  <c r="I15" i="10"/>
  <c r="I16" i="10" s="1"/>
  <c r="G7" i="19"/>
  <c r="D56" i="6"/>
  <c r="E56" i="6" s="1"/>
  <c r="D58" i="6"/>
  <c r="E58" i="6" s="1"/>
  <c r="D39" i="6"/>
  <c r="D42" i="6" s="1"/>
  <c r="E42" i="6" s="1"/>
  <c r="C36" i="6"/>
  <c r="D6" i="7"/>
  <c r="D7" i="7" s="1"/>
  <c r="D8" i="7" s="1"/>
  <c r="D9" i="7" s="1"/>
  <c r="G39" i="6"/>
  <c r="AA4" i="18"/>
  <c r="Z53" i="18"/>
  <c r="Z79" i="18"/>
  <c r="Z66" i="18"/>
  <c r="AA4" i="24"/>
  <c r="Z40" i="24"/>
  <c r="Z28" i="24"/>
  <c r="Z16" i="24"/>
  <c r="C38" i="6"/>
  <c r="N46" i="24"/>
  <c r="L47" i="24"/>
  <c r="L26" i="19" s="1"/>
  <c r="L25" i="19" s="1"/>
  <c r="N44" i="24"/>
  <c r="N43" i="24"/>
  <c r="N42" i="24"/>
  <c r="N41" i="24"/>
  <c r="L87" i="18"/>
  <c r="L20" i="19" s="1"/>
  <c r="L19" i="19" s="1"/>
  <c r="L29" i="19" s="1"/>
  <c r="N45" i="24"/>
  <c r="H10" i="19" l="1"/>
  <c r="I8" i="19"/>
  <c r="J32" i="10"/>
  <c r="J49" i="10"/>
  <c r="J15" i="10"/>
  <c r="J16" i="10" s="1"/>
  <c r="J8" i="19" s="1"/>
  <c r="L30" i="10"/>
  <c r="L47" i="10"/>
  <c r="L13" i="10"/>
  <c r="AG31" i="10"/>
  <c r="AG48" i="10"/>
  <c r="AG14" i="10"/>
  <c r="J28" i="7"/>
  <c r="I28" i="7"/>
  <c r="I23" i="6" s="1"/>
  <c r="D40" i="6"/>
  <c r="E40" i="6" s="1"/>
  <c r="C16" i="7"/>
  <c r="C18" i="7" s="1"/>
  <c r="F50" i="6"/>
  <c r="C48" i="6"/>
  <c r="F34" i="6"/>
  <c r="C32" i="6"/>
  <c r="AB4" i="24"/>
  <c r="AA40" i="24"/>
  <c r="AA16" i="24"/>
  <c r="AA28" i="24"/>
  <c r="AB4" i="18"/>
  <c r="AA79" i="18"/>
  <c r="AA53" i="18"/>
  <c r="AA66" i="18"/>
  <c r="H28" i="7"/>
  <c r="G28" i="7"/>
  <c r="F28" i="7"/>
  <c r="E28" i="7"/>
  <c r="M87" i="18"/>
  <c r="M20" i="19" s="1"/>
  <c r="M19" i="19" s="1"/>
  <c r="M29" i="19" s="1"/>
  <c r="M47" i="24"/>
  <c r="M26" i="19" s="1"/>
  <c r="M25" i="19" s="1"/>
  <c r="O42" i="24"/>
  <c r="O45" i="24"/>
  <c r="O41" i="24"/>
  <c r="O43" i="24"/>
  <c r="O44" i="24"/>
  <c r="O46" i="24"/>
  <c r="J50" i="10" l="1"/>
  <c r="J33" i="10"/>
  <c r="AH31" i="10"/>
  <c r="AH48" i="10"/>
  <c r="AH14" i="10"/>
  <c r="K32" i="10"/>
  <c r="K33" i="10" s="1"/>
  <c r="K9" i="19" s="1"/>
  <c r="K49" i="10"/>
  <c r="K50" i="10" s="1"/>
  <c r="K10" i="19" s="1"/>
  <c r="K15" i="10"/>
  <c r="K16" i="10" s="1"/>
  <c r="K8" i="19" s="1"/>
  <c r="I7" i="19"/>
  <c r="M30" i="10"/>
  <c r="M47" i="10"/>
  <c r="M13" i="10"/>
  <c r="H7" i="19"/>
  <c r="H23" i="6"/>
  <c r="E23" i="6"/>
  <c r="G23" i="6"/>
  <c r="F23" i="6"/>
  <c r="D28" i="7"/>
  <c r="C28" i="7" s="1"/>
  <c r="C27" i="7"/>
  <c r="F39" i="6"/>
  <c r="F42" i="6" s="1"/>
  <c r="G42" i="6" s="1"/>
  <c r="H42" i="6" s="1"/>
  <c r="I42" i="6" s="1"/>
  <c r="J42" i="6" s="1"/>
  <c r="K42" i="6" s="1"/>
  <c r="L42" i="6" s="1"/>
  <c r="M42" i="6" s="1"/>
  <c r="N42" i="6" s="1"/>
  <c r="O42" i="6" s="1"/>
  <c r="P42" i="6" s="1"/>
  <c r="Q42" i="6" s="1"/>
  <c r="R42" i="6" s="1"/>
  <c r="S42" i="6" s="1"/>
  <c r="T42" i="6" s="1"/>
  <c r="U42" i="6" s="1"/>
  <c r="V42" i="6" s="1"/>
  <c r="W42" i="6" s="1"/>
  <c r="X42" i="6" s="1"/>
  <c r="Y42" i="6" s="1"/>
  <c r="Z42" i="6" s="1"/>
  <c r="AA42" i="6" s="1"/>
  <c r="AB42" i="6" s="1"/>
  <c r="AC42" i="6" s="1"/>
  <c r="AD42" i="6" s="1"/>
  <c r="AE42" i="6" s="1"/>
  <c r="AF42" i="6" s="1"/>
  <c r="AG42" i="6" s="1"/>
  <c r="AH42" i="6" s="1"/>
  <c r="AI42" i="6" s="1"/>
  <c r="AJ42" i="6" s="1"/>
  <c r="AK42" i="6" s="1"/>
  <c r="AL42" i="6" s="1"/>
  <c r="AM42" i="6" s="1"/>
  <c r="AN42" i="6" s="1"/>
  <c r="AO42" i="6" s="1"/>
  <c r="AP42" i="6" s="1"/>
  <c r="AQ42" i="6" s="1"/>
  <c r="C34" i="6"/>
  <c r="F55" i="6"/>
  <c r="F58" i="6" s="1"/>
  <c r="G58" i="6" s="1"/>
  <c r="H58" i="6" s="1"/>
  <c r="I58" i="6" s="1"/>
  <c r="J58" i="6" s="1"/>
  <c r="K58" i="6" s="1"/>
  <c r="L58" i="6" s="1"/>
  <c r="M58" i="6" s="1"/>
  <c r="N58" i="6" s="1"/>
  <c r="O58" i="6" s="1"/>
  <c r="P58" i="6" s="1"/>
  <c r="Q58" i="6" s="1"/>
  <c r="R58" i="6" s="1"/>
  <c r="S58" i="6" s="1"/>
  <c r="T58" i="6" s="1"/>
  <c r="U58" i="6" s="1"/>
  <c r="V58" i="6" s="1"/>
  <c r="W58" i="6" s="1"/>
  <c r="X58" i="6" s="1"/>
  <c r="Y58" i="6" s="1"/>
  <c r="Z58" i="6" s="1"/>
  <c r="AA58" i="6" s="1"/>
  <c r="AB58" i="6" s="1"/>
  <c r="AC58" i="6" s="1"/>
  <c r="AD58" i="6" s="1"/>
  <c r="AE58" i="6" s="1"/>
  <c r="AF58" i="6" s="1"/>
  <c r="AG58" i="6" s="1"/>
  <c r="AH58" i="6" s="1"/>
  <c r="AI58" i="6" s="1"/>
  <c r="AJ58" i="6" s="1"/>
  <c r="AK58" i="6" s="1"/>
  <c r="AL58" i="6" s="1"/>
  <c r="AM58" i="6" s="1"/>
  <c r="AN58" i="6" s="1"/>
  <c r="AO58" i="6" s="1"/>
  <c r="AP58" i="6" s="1"/>
  <c r="AQ58" i="6" s="1"/>
  <c r="C50" i="6"/>
  <c r="AC4" i="18"/>
  <c r="AB79" i="18"/>
  <c r="AB53" i="18"/>
  <c r="AB66" i="18"/>
  <c r="AC4" i="24"/>
  <c r="AB16" i="24"/>
  <c r="AB40" i="24"/>
  <c r="AB28" i="24"/>
  <c r="P43" i="24"/>
  <c r="N47" i="24"/>
  <c r="N26" i="19" s="1"/>
  <c r="N25" i="19" s="1"/>
  <c r="P42" i="24"/>
  <c r="P44" i="24"/>
  <c r="P41" i="24"/>
  <c r="P45" i="24"/>
  <c r="P46" i="24"/>
  <c r="N87" i="18"/>
  <c r="N20" i="19" s="1"/>
  <c r="N19" i="19" s="1"/>
  <c r="N29" i="19" s="1"/>
  <c r="AI31" i="10" l="1"/>
  <c r="AI48" i="10"/>
  <c r="AI14" i="10"/>
  <c r="L49" i="10"/>
  <c r="L32" i="10"/>
  <c r="L33" i="10" s="1"/>
  <c r="L9" i="19" s="1"/>
  <c r="L15" i="10"/>
  <c r="L16" i="10" s="1"/>
  <c r="L8" i="19" s="1"/>
  <c r="N30" i="10"/>
  <c r="N47" i="10"/>
  <c r="N13" i="10"/>
  <c r="J9" i="19"/>
  <c r="K7" i="19"/>
  <c r="J10" i="19"/>
  <c r="D23" i="6"/>
  <c r="F40" i="6"/>
  <c r="C39" i="6"/>
  <c r="C55" i="6"/>
  <c r="F56" i="6"/>
  <c r="AD4" i="24"/>
  <c r="AC28" i="24"/>
  <c r="AC16" i="24"/>
  <c r="AC40" i="24"/>
  <c r="AD4" i="18"/>
  <c r="AC66" i="18"/>
  <c r="AC53" i="18"/>
  <c r="AC79" i="18"/>
  <c r="Q43" i="24"/>
  <c r="O87" i="18"/>
  <c r="O20" i="19" s="1"/>
  <c r="O19" i="19" s="1"/>
  <c r="O29" i="19" s="1"/>
  <c r="O47" i="24"/>
  <c r="O26" i="19" s="1"/>
  <c r="O25" i="19" s="1"/>
  <c r="Q44" i="24"/>
  <c r="Q46" i="24"/>
  <c r="Q45" i="24"/>
  <c r="Q41" i="24"/>
  <c r="Q42" i="24"/>
  <c r="L50" i="10" l="1"/>
  <c r="M32" i="10"/>
  <c r="M33" i="10" s="1"/>
  <c r="M9" i="19" s="1"/>
  <c r="M49" i="10"/>
  <c r="M50" i="10" s="1"/>
  <c r="M10" i="19" s="1"/>
  <c r="M15" i="10"/>
  <c r="M16" i="10" s="1"/>
  <c r="M8" i="19" s="1"/>
  <c r="J7" i="19"/>
  <c r="AJ31" i="10"/>
  <c r="AJ48" i="10"/>
  <c r="AJ14" i="10"/>
  <c r="O30" i="10"/>
  <c r="O47" i="10"/>
  <c r="O13" i="10"/>
  <c r="C18" i="6"/>
  <c r="G40" i="6"/>
  <c r="H40" i="6" s="1"/>
  <c r="G56" i="6"/>
  <c r="AE4" i="18"/>
  <c r="AD66" i="18"/>
  <c r="AD53" i="18"/>
  <c r="AD79" i="18"/>
  <c r="AE4" i="24"/>
  <c r="AD40" i="24"/>
  <c r="AD28" i="24"/>
  <c r="AD16" i="24"/>
  <c r="P87" i="18"/>
  <c r="P20" i="19" s="1"/>
  <c r="P19" i="19" s="1"/>
  <c r="P29" i="19" s="1"/>
  <c r="P47" i="24"/>
  <c r="P26" i="19" s="1"/>
  <c r="P25" i="19" s="1"/>
  <c r="R42" i="24"/>
  <c r="R41" i="24"/>
  <c r="R46" i="24"/>
  <c r="R44" i="24"/>
  <c r="R43" i="24"/>
  <c r="R45" i="24"/>
  <c r="M7" i="19" l="1"/>
  <c r="AK31" i="10"/>
  <c r="AK48" i="10"/>
  <c r="AK14" i="10"/>
  <c r="P30" i="10"/>
  <c r="P47" i="10"/>
  <c r="P13" i="10"/>
  <c r="N32" i="10"/>
  <c r="N33" i="10" s="1"/>
  <c r="N49" i="10"/>
  <c r="N50" i="10" s="1"/>
  <c r="N10" i="19" s="1"/>
  <c r="N15" i="10"/>
  <c r="N16" i="10" s="1"/>
  <c r="N8" i="19" s="1"/>
  <c r="L10" i="19"/>
  <c r="H56" i="6"/>
  <c r="AF4" i="24"/>
  <c r="AE40" i="24"/>
  <c r="AE16" i="24"/>
  <c r="AE28" i="24"/>
  <c r="AF4" i="18"/>
  <c r="AE79" i="18"/>
  <c r="AE53" i="18"/>
  <c r="AE66" i="18"/>
  <c r="S43" i="24"/>
  <c r="S41" i="24"/>
  <c r="S42" i="24"/>
  <c r="Q47" i="24"/>
  <c r="Q26" i="19" s="1"/>
  <c r="Q25" i="19" s="1"/>
  <c r="S45" i="24"/>
  <c r="Q87" i="18"/>
  <c r="Q20" i="19" s="1"/>
  <c r="Q19" i="19" s="1"/>
  <c r="Q29" i="19" s="1"/>
  <c r="S44" i="24"/>
  <c r="S46" i="24"/>
  <c r="L7" i="19" l="1"/>
  <c r="O32" i="10"/>
  <c r="O33" i="10" s="1"/>
  <c r="O9" i="19" s="1"/>
  <c r="O49" i="10"/>
  <c r="O50" i="10" s="1"/>
  <c r="O15" i="10"/>
  <c r="O16" i="10" s="1"/>
  <c r="O8" i="19" s="1"/>
  <c r="Q30" i="10"/>
  <c r="Q47" i="10"/>
  <c r="Q13" i="10"/>
  <c r="AL31" i="10"/>
  <c r="AL48" i="10"/>
  <c r="AL14" i="10"/>
  <c r="N9" i="19"/>
  <c r="N7" i="19" s="1"/>
  <c r="I40" i="6"/>
  <c r="I56" i="6"/>
  <c r="AG4" i="18"/>
  <c r="AH4" i="18" s="1"/>
  <c r="AF53" i="18"/>
  <c r="AF79" i="18"/>
  <c r="AF66" i="18"/>
  <c r="AG4" i="24"/>
  <c r="AH4" i="24" s="1"/>
  <c r="AF28" i="24"/>
  <c r="AF40" i="24"/>
  <c r="AF16" i="24"/>
  <c r="T46" i="24"/>
  <c r="T43" i="24"/>
  <c r="T44" i="24"/>
  <c r="T42" i="24"/>
  <c r="R87" i="18"/>
  <c r="R20" i="19" s="1"/>
  <c r="R19" i="19" s="1"/>
  <c r="R29" i="19" s="1"/>
  <c r="T45" i="24"/>
  <c r="R47" i="24"/>
  <c r="R26" i="19" s="1"/>
  <c r="R25" i="19" s="1"/>
  <c r="T41" i="24"/>
  <c r="O10" i="19" l="1"/>
  <c r="O7" i="19" s="1"/>
  <c r="P32" i="10"/>
  <c r="P33" i="10" s="1"/>
  <c r="P49" i="10"/>
  <c r="P50" i="10" s="1"/>
  <c r="P10" i="19" s="1"/>
  <c r="P15" i="10"/>
  <c r="R47" i="10"/>
  <c r="R30" i="10"/>
  <c r="R13" i="10"/>
  <c r="AM48" i="10"/>
  <c r="AM31" i="10"/>
  <c r="AM14" i="10"/>
  <c r="AI4" i="24"/>
  <c r="AH28" i="24"/>
  <c r="AH16" i="24"/>
  <c r="AH40" i="24"/>
  <c r="AI4" i="18"/>
  <c r="AH66" i="18"/>
  <c r="AH79" i="18"/>
  <c r="AH53" i="18"/>
  <c r="J56" i="6"/>
  <c r="J40" i="6"/>
  <c r="AG28" i="24"/>
  <c r="AG40" i="24"/>
  <c r="AG16" i="24"/>
  <c r="AG66" i="18"/>
  <c r="AG79" i="18"/>
  <c r="AG53" i="18"/>
  <c r="S87" i="18"/>
  <c r="S20" i="19" s="1"/>
  <c r="S19" i="19" s="1"/>
  <c r="S29" i="19" s="1"/>
  <c r="U44" i="24"/>
  <c r="S47" i="24"/>
  <c r="S26" i="19" s="1"/>
  <c r="S25" i="19" s="1"/>
  <c r="U46" i="24"/>
  <c r="U41" i="24"/>
  <c r="U42" i="24"/>
  <c r="U43" i="24"/>
  <c r="U45" i="24"/>
  <c r="S47" i="10" l="1"/>
  <c r="S30" i="10"/>
  <c r="S13" i="10"/>
  <c r="P16" i="10"/>
  <c r="P9" i="19"/>
  <c r="Q32" i="10"/>
  <c r="Q33" i="10" s="1"/>
  <c r="Q9" i="19" s="1"/>
  <c r="Q49" i="10"/>
  <c r="Q50" i="10" s="1"/>
  <c r="Q10" i="19" s="1"/>
  <c r="Q15" i="10"/>
  <c r="Q16" i="10" s="1"/>
  <c r="Q8" i="19" s="1"/>
  <c r="AN31" i="10"/>
  <c r="AN48" i="10"/>
  <c r="AN14" i="10"/>
  <c r="AI53" i="18"/>
  <c r="AJ4" i="18"/>
  <c r="AI79" i="18"/>
  <c r="AI66" i="18"/>
  <c r="AI40" i="24"/>
  <c r="AJ4" i="24"/>
  <c r="AI28" i="24"/>
  <c r="AI16" i="24"/>
  <c r="K56" i="6"/>
  <c r="K40" i="6"/>
  <c r="V46" i="24"/>
  <c r="V42" i="24"/>
  <c r="T87" i="18"/>
  <c r="T20" i="19" s="1"/>
  <c r="T19" i="19" s="1"/>
  <c r="T29" i="19" s="1"/>
  <c r="V41" i="24"/>
  <c r="V45" i="24"/>
  <c r="V43" i="24"/>
  <c r="T47" i="24"/>
  <c r="T26" i="19" s="1"/>
  <c r="T25" i="19" s="1"/>
  <c r="V44" i="24"/>
  <c r="AO31" i="10" l="1"/>
  <c r="AO48" i="10"/>
  <c r="AO14" i="10"/>
  <c r="R32" i="10"/>
  <c r="R33" i="10" s="1"/>
  <c r="R9" i="19" s="1"/>
  <c r="R49" i="10"/>
  <c r="R50" i="10" s="1"/>
  <c r="R10" i="19" s="1"/>
  <c r="R15" i="10"/>
  <c r="P8" i="19"/>
  <c r="Q7" i="19"/>
  <c r="T30" i="10"/>
  <c r="T47" i="10"/>
  <c r="T13" i="10"/>
  <c r="AJ28" i="24"/>
  <c r="AJ40" i="24"/>
  <c r="AK4" i="24"/>
  <c r="AJ16" i="24"/>
  <c r="AJ79" i="18"/>
  <c r="AK4" i="18"/>
  <c r="AJ66" i="18"/>
  <c r="AJ53" i="18"/>
  <c r="L56" i="6"/>
  <c r="L40" i="6"/>
  <c r="W44" i="24"/>
  <c r="W42" i="24"/>
  <c r="W43" i="24"/>
  <c r="W45" i="24"/>
  <c r="U87" i="18"/>
  <c r="U20" i="19" s="1"/>
  <c r="U19" i="19" s="1"/>
  <c r="U29" i="19" s="1"/>
  <c r="U47" i="24"/>
  <c r="U26" i="19" s="1"/>
  <c r="U25" i="19" s="1"/>
  <c r="W46" i="24"/>
  <c r="W41" i="24"/>
  <c r="P7" i="19" l="1"/>
  <c r="R16" i="10"/>
  <c r="S32" i="10"/>
  <c r="S33" i="10" s="1"/>
  <c r="S49" i="10"/>
  <c r="S50" i="10" s="1"/>
  <c r="S10" i="19" s="1"/>
  <c r="S15" i="10"/>
  <c r="S16" i="10" s="1"/>
  <c r="S8" i="19" s="1"/>
  <c r="AP31" i="10"/>
  <c r="AP48" i="10"/>
  <c r="AP14" i="10"/>
  <c r="U30" i="10"/>
  <c r="U47" i="10"/>
  <c r="U13" i="10"/>
  <c r="AK79" i="18"/>
  <c r="AL4" i="18"/>
  <c r="AK53" i="18"/>
  <c r="AK66" i="18"/>
  <c r="AK28" i="24"/>
  <c r="AK16" i="24"/>
  <c r="AK40" i="24"/>
  <c r="AL4" i="24"/>
  <c r="M56" i="6"/>
  <c r="M40" i="6"/>
  <c r="V87" i="18"/>
  <c r="V20" i="19" s="1"/>
  <c r="V19" i="19" s="1"/>
  <c r="V29" i="19" s="1"/>
  <c r="X45" i="24"/>
  <c r="X43" i="24"/>
  <c r="X44" i="24"/>
  <c r="V47" i="24"/>
  <c r="V26" i="19" s="1"/>
  <c r="V25" i="19" s="1"/>
  <c r="X42" i="24"/>
  <c r="X41" i="24"/>
  <c r="X46" i="24"/>
  <c r="S9" i="19" l="1"/>
  <c r="V30" i="10"/>
  <c r="V47" i="10"/>
  <c r="V13" i="10"/>
  <c r="S7" i="19"/>
  <c r="R8" i="19"/>
  <c r="R7" i="19" s="1"/>
  <c r="AQ14" i="10"/>
  <c r="C14" i="10" s="1"/>
  <c r="AQ31" i="10"/>
  <c r="C31" i="10" s="1"/>
  <c r="AQ48" i="10"/>
  <c r="C48" i="10" s="1"/>
  <c r="T32" i="10"/>
  <c r="T33" i="10" s="1"/>
  <c r="T9" i="19" s="1"/>
  <c r="T49" i="10"/>
  <c r="T50" i="10" s="1"/>
  <c r="T10" i="19" s="1"/>
  <c r="T15" i="10"/>
  <c r="T16" i="10" s="1"/>
  <c r="T8" i="19" s="1"/>
  <c r="AL16" i="24"/>
  <c r="AL40" i="24"/>
  <c r="AM4" i="24"/>
  <c r="AL28" i="24"/>
  <c r="AL79" i="18"/>
  <c r="AM4" i="18"/>
  <c r="AL66" i="18"/>
  <c r="AL53" i="18"/>
  <c r="N56" i="6"/>
  <c r="N40" i="6"/>
  <c r="W87" i="18"/>
  <c r="W20" i="19" s="1"/>
  <c r="W19" i="19" s="1"/>
  <c r="W29" i="19" s="1"/>
  <c r="W47" i="24"/>
  <c r="W26" i="19" s="1"/>
  <c r="W25" i="19" s="1"/>
  <c r="Y44" i="24"/>
  <c r="Y45" i="24"/>
  <c r="Y46" i="24"/>
  <c r="Y41" i="24"/>
  <c r="Y42" i="24"/>
  <c r="Y43" i="24"/>
  <c r="T7" i="19" l="1"/>
  <c r="U32" i="10"/>
  <c r="U33" i="10" s="1"/>
  <c r="U9" i="19" s="1"/>
  <c r="U49" i="10"/>
  <c r="U50" i="10" s="1"/>
  <c r="U10" i="19" s="1"/>
  <c r="U15" i="10"/>
  <c r="U16" i="10" s="1"/>
  <c r="U8" i="19" s="1"/>
  <c r="W30" i="10"/>
  <c r="W47" i="10"/>
  <c r="W13" i="10"/>
  <c r="AM53" i="18"/>
  <c r="AM79" i="18"/>
  <c r="AN4" i="18"/>
  <c r="AM66" i="18"/>
  <c r="AM16" i="24"/>
  <c r="AM40" i="24"/>
  <c r="AN4" i="24"/>
  <c r="AM28" i="24"/>
  <c r="O56" i="6"/>
  <c r="O40" i="6"/>
  <c r="X47" i="24"/>
  <c r="X26" i="19" s="1"/>
  <c r="X25" i="19" s="1"/>
  <c r="Z43" i="24"/>
  <c r="Z41" i="24"/>
  <c r="Z45" i="24"/>
  <c r="Z44" i="24"/>
  <c r="X87" i="18"/>
  <c r="X20" i="19" s="1"/>
  <c r="X19" i="19" s="1"/>
  <c r="X29" i="19" s="1"/>
  <c r="Z42" i="24"/>
  <c r="Z46" i="24"/>
  <c r="U7" i="19" l="1"/>
  <c r="X30" i="10"/>
  <c r="X47" i="10"/>
  <c r="X13" i="10"/>
  <c r="V32" i="10"/>
  <c r="V33" i="10" s="1"/>
  <c r="V9" i="19" s="1"/>
  <c r="V49" i="10"/>
  <c r="V50" i="10" s="1"/>
  <c r="V10" i="19" s="1"/>
  <c r="V15" i="10"/>
  <c r="V16" i="10" s="1"/>
  <c r="V8" i="19" s="1"/>
  <c r="AN16" i="24"/>
  <c r="AO4" i="24"/>
  <c r="AN28" i="24"/>
  <c r="AN40" i="24"/>
  <c r="AN79" i="18"/>
  <c r="AN53" i="18"/>
  <c r="AN66" i="18"/>
  <c r="AO4" i="18"/>
  <c r="P40" i="6"/>
  <c r="P56" i="6"/>
  <c r="AA41" i="24"/>
  <c r="AA43" i="24"/>
  <c r="AA42" i="24"/>
  <c r="Y87" i="18"/>
  <c r="Y20" i="19" s="1"/>
  <c r="Y19" i="19" s="1"/>
  <c r="Y29" i="19" s="1"/>
  <c r="AA45" i="24"/>
  <c r="AA46" i="24"/>
  <c r="Y47" i="24"/>
  <c r="Y26" i="19" s="1"/>
  <c r="Y25" i="19" s="1"/>
  <c r="AA44" i="24"/>
  <c r="V7" i="19" l="1"/>
  <c r="W32" i="10"/>
  <c r="W33" i="10" s="1"/>
  <c r="W9" i="19" s="1"/>
  <c r="W49" i="10"/>
  <c r="W50" i="10" s="1"/>
  <c r="W10" i="19" s="1"/>
  <c r="W15" i="10"/>
  <c r="W16" i="10" s="1"/>
  <c r="W8" i="19" s="1"/>
  <c r="Y30" i="10"/>
  <c r="Y47" i="10"/>
  <c r="Y13" i="10"/>
  <c r="AO53" i="18"/>
  <c r="AO79" i="18"/>
  <c r="AO66" i="18"/>
  <c r="AP4" i="18"/>
  <c r="AO16" i="24"/>
  <c r="AO40" i="24"/>
  <c r="AP4" i="24"/>
  <c r="AO28" i="24"/>
  <c r="Q56" i="6"/>
  <c r="Q40" i="6"/>
  <c r="Z87" i="18"/>
  <c r="Z20" i="19" s="1"/>
  <c r="Z19" i="19" s="1"/>
  <c r="Z29" i="19" s="1"/>
  <c r="AB45" i="24"/>
  <c r="AB43" i="24"/>
  <c r="AB44" i="24"/>
  <c r="Z47" i="24"/>
  <c r="Z26" i="19" s="1"/>
  <c r="Z25" i="19" s="1"/>
  <c r="AB46" i="24"/>
  <c r="AB42" i="24"/>
  <c r="AB41" i="24"/>
  <c r="W7" i="19" l="1"/>
  <c r="Z30" i="10"/>
  <c r="Z47" i="10"/>
  <c r="Z13" i="10"/>
  <c r="X49" i="10"/>
  <c r="X50" i="10" s="1"/>
  <c r="X10" i="19" s="1"/>
  <c r="X32" i="10"/>
  <c r="X33" i="10" s="1"/>
  <c r="X9" i="19" s="1"/>
  <c r="X15" i="10"/>
  <c r="X16" i="10" s="1"/>
  <c r="X8" i="19" s="1"/>
  <c r="AP66" i="18"/>
  <c r="AP53" i="18"/>
  <c r="AP79" i="18"/>
  <c r="AQ4" i="18"/>
  <c r="AP28" i="24"/>
  <c r="AP16" i="24"/>
  <c r="AP40" i="24"/>
  <c r="AQ4" i="24"/>
  <c r="R56" i="6"/>
  <c r="R40" i="6"/>
  <c r="AC42" i="24"/>
  <c r="AC46" i="24"/>
  <c r="AC44" i="24"/>
  <c r="AC41" i="24"/>
  <c r="AC43" i="24"/>
  <c r="AC45" i="24"/>
  <c r="AA47" i="24"/>
  <c r="AA26" i="19" s="1"/>
  <c r="AA25" i="19" s="1"/>
  <c r="AA87" i="18"/>
  <c r="AA20" i="19" s="1"/>
  <c r="AA19" i="19" s="1"/>
  <c r="AA29" i="19" s="1"/>
  <c r="X7" i="19" l="1"/>
  <c r="Y32" i="10"/>
  <c r="Y33" i="10" s="1"/>
  <c r="Y9" i="19" s="1"/>
  <c r="Y49" i="10"/>
  <c r="Y50" i="10" s="1"/>
  <c r="Y10" i="19" s="1"/>
  <c r="Y15" i="10"/>
  <c r="Y16" i="10" s="1"/>
  <c r="Y8" i="19" s="1"/>
  <c r="AA30" i="10"/>
  <c r="AA47" i="10"/>
  <c r="AA13" i="10"/>
  <c r="AQ28" i="24"/>
  <c r="AQ16" i="24"/>
  <c r="AQ40" i="24"/>
  <c r="AQ66" i="18"/>
  <c r="AQ53" i="18"/>
  <c r="AQ79" i="18"/>
  <c r="S40" i="6"/>
  <c r="S56" i="6"/>
  <c r="AB47" i="24"/>
  <c r="AB26" i="19" s="1"/>
  <c r="AB25" i="19" s="1"/>
  <c r="AD46" i="24"/>
  <c r="AD45" i="24"/>
  <c r="AD41" i="24"/>
  <c r="AD42" i="24"/>
  <c r="AD43" i="24"/>
  <c r="AD44" i="24"/>
  <c r="AB87" i="18"/>
  <c r="AB20" i="19" s="1"/>
  <c r="AB19" i="19" s="1"/>
  <c r="AB29" i="19" s="1"/>
  <c r="Y7" i="19" l="1"/>
  <c r="AB30" i="10"/>
  <c r="AB47" i="10"/>
  <c r="AB13" i="10"/>
  <c r="Z32" i="10"/>
  <c r="Z33" i="10" s="1"/>
  <c r="Z9" i="19" s="1"/>
  <c r="Z49" i="10"/>
  <c r="Z50" i="10" s="1"/>
  <c r="Z10" i="19" s="1"/>
  <c r="Z15" i="10"/>
  <c r="Z16" i="10" s="1"/>
  <c r="Z8" i="19" s="1"/>
  <c r="T56" i="6"/>
  <c r="T40" i="6"/>
  <c r="AE43" i="24"/>
  <c r="AC47" i="24"/>
  <c r="AC26" i="19" s="1"/>
  <c r="AC25" i="19" s="1"/>
  <c r="AC87" i="18"/>
  <c r="AC20" i="19" s="1"/>
  <c r="AC19" i="19" s="1"/>
  <c r="AC29" i="19" s="1"/>
  <c r="AE44" i="24"/>
  <c r="AE41" i="24"/>
  <c r="AE42" i="24"/>
  <c r="AE45" i="24"/>
  <c r="AE46" i="24"/>
  <c r="Z7" i="19" l="1"/>
  <c r="AA32" i="10"/>
  <c r="AA33" i="10" s="1"/>
  <c r="AA9" i="19" s="1"/>
  <c r="AA49" i="10"/>
  <c r="AA50" i="10" s="1"/>
  <c r="AA10" i="19" s="1"/>
  <c r="AA15" i="10"/>
  <c r="AA16" i="10" s="1"/>
  <c r="AA8" i="19" s="1"/>
  <c r="AC30" i="10"/>
  <c r="AC47" i="10"/>
  <c r="AC13" i="10"/>
  <c r="U56" i="6"/>
  <c r="U40" i="6"/>
  <c r="AF46" i="24"/>
  <c r="AF44" i="24"/>
  <c r="AD87" i="18"/>
  <c r="AD20" i="19" s="1"/>
  <c r="AD19" i="19" s="1"/>
  <c r="AD29" i="19" s="1"/>
  <c r="AD47" i="24"/>
  <c r="AD26" i="19" s="1"/>
  <c r="AD25" i="19" s="1"/>
  <c r="AF43" i="24"/>
  <c r="AF45" i="24"/>
  <c r="AF42" i="24"/>
  <c r="AF41" i="24"/>
  <c r="AA7" i="19" l="1"/>
  <c r="AD47" i="10"/>
  <c r="AD30" i="10"/>
  <c r="AD13" i="10"/>
  <c r="AB32" i="10"/>
  <c r="AB33" i="10" s="1"/>
  <c r="AB9" i="19" s="1"/>
  <c r="AB49" i="10"/>
  <c r="AB50" i="10" s="1"/>
  <c r="AB10" i="19" s="1"/>
  <c r="AB15" i="10"/>
  <c r="AB16" i="10" s="1"/>
  <c r="AB8" i="19" s="1"/>
  <c r="V40" i="6"/>
  <c r="V56" i="6"/>
  <c r="AE47" i="24"/>
  <c r="AE26" i="19" s="1"/>
  <c r="AE25" i="19" s="1"/>
  <c r="AG41" i="24"/>
  <c r="AG42" i="24"/>
  <c r="AG43" i="24"/>
  <c r="AG44" i="24"/>
  <c r="AE87" i="18"/>
  <c r="AE20" i="19" s="1"/>
  <c r="AE19" i="19" s="1"/>
  <c r="AE29" i="19" s="1"/>
  <c r="AG45" i="24"/>
  <c r="AG46" i="24"/>
  <c r="AB7" i="19" l="1"/>
  <c r="AC32" i="10"/>
  <c r="AC33" i="10" s="1"/>
  <c r="AC9" i="19" s="1"/>
  <c r="AC49" i="10"/>
  <c r="AC50" i="10" s="1"/>
  <c r="AC10" i="19" s="1"/>
  <c r="AC15" i="10"/>
  <c r="AC16" i="10" s="1"/>
  <c r="AC8" i="19" s="1"/>
  <c r="AE47" i="10"/>
  <c r="AE30" i="10"/>
  <c r="AE13" i="10"/>
  <c r="W40" i="6"/>
  <c r="W56" i="6"/>
  <c r="C83" i="18"/>
  <c r="AF87" i="18"/>
  <c r="AF20" i="19" s="1"/>
  <c r="AF19" i="19" s="1"/>
  <c r="AF29" i="19" s="1"/>
  <c r="AF47" i="24"/>
  <c r="AF26" i="19" s="1"/>
  <c r="AF25" i="19" s="1"/>
  <c r="AC7" i="19" l="1"/>
  <c r="AF30" i="10"/>
  <c r="AF47" i="10"/>
  <c r="AF13" i="10"/>
  <c r="AD32" i="10"/>
  <c r="AD33" i="10" s="1"/>
  <c r="AD9" i="19" s="1"/>
  <c r="AD49" i="10"/>
  <c r="AD50" i="10" s="1"/>
  <c r="AD10" i="19" s="1"/>
  <c r="AD15" i="10"/>
  <c r="AD16" i="10" s="1"/>
  <c r="AD8" i="19" s="1"/>
  <c r="AH45" i="24"/>
  <c r="AH46" i="24"/>
  <c r="AH41" i="24"/>
  <c r="AH44" i="24"/>
  <c r="AH42" i="24"/>
  <c r="AH43" i="24"/>
  <c r="X40" i="6"/>
  <c r="X56" i="6"/>
  <c r="AG87" i="18"/>
  <c r="AG20" i="19" s="1"/>
  <c r="AG19" i="19" s="1"/>
  <c r="AG29" i="19" s="1"/>
  <c r="AG47" i="24"/>
  <c r="AG26" i="19" s="1"/>
  <c r="AG25" i="19" s="1"/>
  <c r="AD7" i="19" l="1"/>
  <c r="AG30" i="10"/>
  <c r="AG47" i="10"/>
  <c r="AG13" i="10"/>
  <c r="AE32" i="10"/>
  <c r="AE33" i="10" s="1"/>
  <c r="AE9" i="19" s="1"/>
  <c r="AE49" i="10"/>
  <c r="AE50" i="10" s="1"/>
  <c r="AE10" i="19" s="1"/>
  <c r="AE15" i="10"/>
  <c r="AE16" i="10" s="1"/>
  <c r="AE8" i="19" s="1"/>
  <c r="AH87" i="18"/>
  <c r="AH20" i="19" s="1"/>
  <c r="AH19" i="19" s="1"/>
  <c r="AH29" i="19" s="1"/>
  <c r="AI44" i="24"/>
  <c r="AH47" i="24"/>
  <c r="AH26" i="19" s="1"/>
  <c r="AH25" i="19" s="1"/>
  <c r="AI45" i="24"/>
  <c r="AI41" i="24"/>
  <c r="AI43" i="24"/>
  <c r="AI46" i="24"/>
  <c r="AI42" i="24"/>
  <c r="Y40" i="6"/>
  <c r="Y56" i="6"/>
  <c r="AH30" i="10" l="1"/>
  <c r="AH47" i="10"/>
  <c r="AH13" i="10"/>
  <c r="AE7" i="19"/>
  <c r="AF32" i="10"/>
  <c r="AF33" i="10" s="1"/>
  <c r="AF9" i="19" s="1"/>
  <c r="AF49" i="10"/>
  <c r="AF50" i="10" s="1"/>
  <c r="AF10" i="19" s="1"/>
  <c r="AF15" i="10"/>
  <c r="AF16" i="10" s="1"/>
  <c r="AF8" i="19" s="1"/>
  <c r="AJ42" i="24"/>
  <c r="AI87" i="18"/>
  <c r="AI20" i="19" s="1"/>
  <c r="AI19" i="19" s="1"/>
  <c r="AI29" i="19" s="1"/>
  <c r="AI47" i="24"/>
  <c r="AI26" i="19" s="1"/>
  <c r="AI25" i="19" s="1"/>
  <c r="AJ46" i="24"/>
  <c r="AJ41" i="24"/>
  <c r="AJ45" i="24"/>
  <c r="AJ44" i="24"/>
  <c r="AJ43" i="24"/>
  <c r="Z40" i="6"/>
  <c r="Z56" i="6"/>
  <c r="AF7" i="19" l="1"/>
  <c r="AG32" i="10"/>
  <c r="AG33" i="10" s="1"/>
  <c r="AG9" i="19" s="1"/>
  <c r="AG49" i="10"/>
  <c r="AG50" i="10" s="1"/>
  <c r="AG10" i="19" s="1"/>
  <c r="AG15" i="10"/>
  <c r="AG16" i="10" s="1"/>
  <c r="AG8" i="19" s="1"/>
  <c r="AI30" i="10"/>
  <c r="AI47" i="10"/>
  <c r="AI13" i="10"/>
  <c r="AK43" i="24"/>
  <c r="AK46" i="24"/>
  <c r="AJ47" i="24"/>
  <c r="AJ26" i="19" s="1"/>
  <c r="AJ25" i="19" s="1"/>
  <c r="AJ87" i="18"/>
  <c r="AJ20" i="19" s="1"/>
  <c r="AJ19" i="19" s="1"/>
  <c r="AJ29" i="19" s="1"/>
  <c r="AK42" i="24"/>
  <c r="AK44" i="24"/>
  <c r="AK41" i="24"/>
  <c r="AK45" i="24"/>
  <c r="AA56" i="6"/>
  <c r="AA40" i="6"/>
  <c r="AG7" i="19" l="1"/>
  <c r="AJ30" i="10"/>
  <c r="AJ47" i="10"/>
  <c r="AJ13" i="10"/>
  <c r="AH32" i="10"/>
  <c r="AH33" i="10" s="1"/>
  <c r="AH9" i="19" s="1"/>
  <c r="AH49" i="10"/>
  <c r="AH50" i="10" s="1"/>
  <c r="AH10" i="19" s="1"/>
  <c r="AH15" i="10"/>
  <c r="AH16" i="10" s="1"/>
  <c r="AH8" i="19" s="1"/>
  <c r="AL44" i="24"/>
  <c r="AK47" i="24"/>
  <c r="AK26" i="19" s="1"/>
  <c r="AK25" i="19" s="1"/>
  <c r="AL46" i="24"/>
  <c r="AL42" i="24"/>
  <c r="AL45" i="24"/>
  <c r="AL41" i="24"/>
  <c r="AL43" i="24"/>
  <c r="AK87" i="18"/>
  <c r="AK20" i="19" s="1"/>
  <c r="AK19" i="19" s="1"/>
  <c r="AK29" i="19" s="1"/>
  <c r="AB56" i="6"/>
  <c r="AB40" i="6"/>
  <c r="AH7" i="19" l="1"/>
  <c r="AI32" i="10"/>
  <c r="AI33" i="10" s="1"/>
  <c r="AI9" i="19" s="1"/>
  <c r="AI49" i="10"/>
  <c r="AI50" i="10" s="1"/>
  <c r="AI10" i="19" s="1"/>
  <c r="AI15" i="10"/>
  <c r="AI16" i="10" s="1"/>
  <c r="AI8" i="19" s="1"/>
  <c r="AK30" i="10"/>
  <c r="AK47" i="10"/>
  <c r="AK13" i="10"/>
  <c r="AM45" i="24"/>
  <c r="AM41" i="24"/>
  <c r="AM44" i="24"/>
  <c r="AL47" i="24"/>
  <c r="AL26" i="19" s="1"/>
  <c r="AL25" i="19" s="1"/>
  <c r="AM42" i="24"/>
  <c r="AL87" i="18"/>
  <c r="AL20" i="19" s="1"/>
  <c r="AL19" i="19" s="1"/>
  <c r="AL29" i="19" s="1"/>
  <c r="AM46" i="24"/>
  <c r="AM43" i="24"/>
  <c r="AC56" i="6"/>
  <c r="AC40" i="6"/>
  <c r="AI7" i="19" l="1"/>
  <c r="AL30" i="10"/>
  <c r="AL47" i="10"/>
  <c r="AL13" i="10"/>
  <c r="AJ49" i="10"/>
  <c r="AJ50" i="10" s="1"/>
  <c r="AJ10" i="19" s="1"/>
  <c r="AJ32" i="10"/>
  <c r="AJ33" i="10" s="1"/>
  <c r="AJ9" i="19" s="1"/>
  <c r="AJ15" i="10"/>
  <c r="AJ16" i="10" s="1"/>
  <c r="AJ8" i="19" s="1"/>
  <c r="AM47" i="24"/>
  <c r="AM26" i="19" s="1"/>
  <c r="AM25" i="19" s="1"/>
  <c r="AN41" i="24"/>
  <c r="AN42" i="24"/>
  <c r="AN43" i="24"/>
  <c r="AN44" i="24"/>
  <c r="AN45" i="24"/>
  <c r="AM87" i="18"/>
  <c r="AM20" i="19" s="1"/>
  <c r="AM19" i="19" s="1"/>
  <c r="AM29" i="19" s="1"/>
  <c r="AN46" i="24"/>
  <c r="AD56" i="6"/>
  <c r="AD40" i="6"/>
  <c r="AJ7" i="19" l="1"/>
  <c r="AK32" i="10"/>
  <c r="AK33" i="10" s="1"/>
  <c r="AK9" i="19" s="1"/>
  <c r="AK49" i="10"/>
  <c r="AK50" i="10" s="1"/>
  <c r="AK10" i="19" s="1"/>
  <c r="AK15" i="10"/>
  <c r="AK16" i="10" s="1"/>
  <c r="AK8" i="19" s="1"/>
  <c r="AM30" i="10"/>
  <c r="AM47" i="10"/>
  <c r="AM13" i="10"/>
  <c r="AO45" i="24"/>
  <c r="AO42" i="24"/>
  <c r="AO43" i="24"/>
  <c r="AN87" i="18"/>
  <c r="AN20" i="19" s="1"/>
  <c r="AN19" i="19" s="1"/>
  <c r="AN29" i="19" s="1"/>
  <c r="AN47" i="24"/>
  <c r="AN26" i="19" s="1"/>
  <c r="AN25" i="19" s="1"/>
  <c r="AO44" i="24"/>
  <c r="AO46" i="24"/>
  <c r="AO41" i="24"/>
  <c r="AE56" i="6"/>
  <c r="AE40" i="6"/>
  <c r="AK7" i="19" l="1"/>
  <c r="AO87" i="18"/>
  <c r="AO20" i="19" s="1"/>
  <c r="AO19" i="19" s="1"/>
  <c r="AO29" i="19" s="1"/>
  <c r="AL32" i="10"/>
  <c r="AL33" i="10" s="1"/>
  <c r="AL9" i="19" s="1"/>
  <c r="AL49" i="10"/>
  <c r="AL50" i="10" s="1"/>
  <c r="AL10" i="19" s="1"/>
  <c r="AL15" i="10"/>
  <c r="AL16" i="10" s="1"/>
  <c r="AL8" i="19" s="1"/>
  <c r="AN30" i="10"/>
  <c r="AN47" i="10"/>
  <c r="AN13" i="10"/>
  <c r="AP46" i="24"/>
  <c r="AP42" i="24"/>
  <c r="AP43" i="24"/>
  <c r="AP44" i="24"/>
  <c r="AO47" i="24"/>
  <c r="AO26" i="19" s="1"/>
  <c r="AO25" i="19" s="1"/>
  <c r="AP41" i="24"/>
  <c r="AP45" i="24"/>
  <c r="AF56" i="6"/>
  <c r="AF40" i="6"/>
  <c r="AL7" i="19" l="1"/>
  <c r="AO30" i="10"/>
  <c r="AO47" i="10"/>
  <c r="AO13" i="10"/>
  <c r="AM32" i="10"/>
  <c r="AM33" i="10" s="1"/>
  <c r="AM9" i="19" s="1"/>
  <c r="AM49" i="10"/>
  <c r="AM50" i="10" s="1"/>
  <c r="AM10" i="19" s="1"/>
  <c r="AM15" i="10"/>
  <c r="AM16" i="10" s="1"/>
  <c r="AM8" i="19" s="1"/>
  <c r="AP87" i="18"/>
  <c r="AP20" i="19" s="1"/>
  <c r="AP19" i="19" s="1"/>
  <c r="AP29" i="19" s="1"/>
  <c r="AQ44" i="24"/>
  <c r="C44" i="24" s="1"/>
  <c r="C86" i="18"/>
  <c r="AQ45" i="24"/>
  <c r="C45" i="24" s="1"/>
  <c r="AP47" i="24"/>
  <c r="AP26" i="19" s="1"/>
  <c r="AP25" i="19" s="1"/>
  <c r="AQ42" i="24"/>
  <c r="C42" i="24" s="1"/>
  <c r="AQ41" i="24"/>
  <c r="AQ43" i="24"/>
  <c r="C43" i="24" s="1"/>
  <c r="C85" i="18"/>
  <c r="C81" i="18"/>
  <c r="AQ46" i="24"/>
  <c r="C46" i="24" s="1"/>
  <c r="C84" i="18"/>
  <c r="C82" i="18"/>
  <c r="AG56" i="6"/>
  <c r="AH56" i="6" s="1"/>
  <c r="AI56" i="6" s="1"/>
  <c r="AJ56" i="6" s="1"/>
  <c r="AK56" i="6" s="1"/>
  <c r="AL56" i="6" s="1"/>
  <c r="AM56" i="6" s="1"/>
  <c r="AN56" i="6" s="1"/>
  <c r="AO56" i="6" s="1"/>
  <c r="AP56" i="6" s="1"/>
  <c r="AQ56" i="6" s="1"/>
  <c r="AG40" i="6"/>
  <c r="AH40" i="6" s="1"/>
  <c r="AI40" i="6" s="1"/>
  <c r="AJ40" i="6" s="1"/>
  <c r="AK40" i="6" s="1"/>
  <c r="AL40" i="6" s="1"/>
  <c r="AM40" i="6" s="1"/>
  <c r="AN40" i="6" s="1"/>
  <c r="AO40" i="6" s="1"/>
  <c r="AP40" i="6" s="1"/>
  <c r="AQ40" i="6" s="1"/>
  <c r="AM7" i="19" l="1"/>
  <c r="AP47" i="10"/>
  <c r="AP30" i="10"/>
  <c r="AP13" i="10"/>
  <c r="AN32" i="10"/>
  <c r="AN33" i="10" s="1"/>
  <c r="AN9" i="19" s="1"/>
  <c r="AN49" i="10"/>
  <c r="AN50" i="10" s="1"/>
  <c r="AN10" i="19" s="1"/>
  <c r="AN15" i="10"/>
  <c r="AN16" i="10" s="1"/>
  <c r="AN8" i="19" s="1"/>
  <c r="AQ87" i="18"/>
  <c r="AQ20" i="19" s="1"/>
  <c r="C80" i="18"/>
  <c r="AQ47" i="24"/>
  <c r="AQ26" i="19" s="1"/>
  <c r="C41" i="24"/>
  <c r="AQ19" i="19" l="1"/>
  <c r="C20" i="19"/>
  <c r="AQ25" i="19"/>
  <c r="C26" i="19"/>
  <c r="AN7" i="19"/>
  <c r="AO32" i="10"/>
  <c r="AO33" i="10" s="1"/>
  <c r="AO9" i="19" s="1"/>
  <c r="AO49" i="10"/>
  <c r="AO50" i="10" s="1"/>
  <c r="AO10" i="19" s="1"/>
  <c r="AO15" i="10"/>
  <c r="AO16" i="10" s="1"/>
  <c r="AO8" i="19" s="1"/>
  <c r="AQ47" i="10"/>
  <c r="AQ30" i="10"/>
  <c r="AQ13" i="10"/>
  <c r="C25" i="19"/>
  <c r="C47" i="24"/>
  <c r="C19" i="19"/>
  <c r="C87" i="18"/>
  <c r="AO7" i="19" l="1"/>
  <c r="C13" i="10"/>
  <c r="AP32" i="10"/>
  <c r="AP33" i="10" s="1"/>
  <c r="AP9" i="19" s="1"/>
  <c r="AP49" i="10"/>
  <c r="AP50" i="10" s="1"/>
  <c r="AP10" i="19" s="1"/>
  <c r="AP15" i="10"/>
  <c r="AP16" i="10" s="1"/>
  <c r="AP8" i="19" s="1"/>
  <c r="C30" i="10"/>
  <c r="C47" i="10"/>
  <c r="AP7" i="19" l="1"/>
  <c r="AQ15" i="10"/>
  <c r="AQ32" i="10"/>
  <c r="AQ49" i="10"/>
  <c r="C32" i="10" l="1"/>
  <c r="AQ33" i="10"/>
  <c r="C49" i="10"/>
  <c r="AQ50" i="10"/>
  <c r="C15" i="10"/>
  <c r="AQ16" i="10"/>
  <c r="AQ8" i="19" l="1"/>
  <c r="C16" i="10"/>
  <c r="AQ10" i="19"/>
  <c r="C10" i="19" s="1"/>
  <c r="C50" i="10"/>
  <c r="AQ9" i="19"/>
  <c r="C9" i="19" s="1"/>
  <c r="C33" i="10"/>
  <c r="AQ7" i="19" l="1"/>
  <c r="C8" i="19"/>
  <c r="C7" i="19" l="1"/>
  <c r="E46" i="9"/>
  <c r="D21" i="9" s="1"/>
  <c r="E21" i="9" s="1"/>
  <c r="M21" i="9" l="1"/>
  <c r="F21" i="9"/>
  <c r="G21" i="9" s="1"/>
  <c r="H21" i="9" s="1"/>
  <c r="I21" i="9" s="1"/>
  <c r="D14" i="9"/>
  <c r="E14" i="9" s="1"/>
  <c r="F14" i="9" s="1"/>
  <c r="G14" i="9" s="1"/>
  <c r="H14" i="9" s="1"/>
  <c r="I14" i="9" s="1"/>
  <c r="D8" i="9"/>
  <c r="E8" i="9" s="1"/>
  <c r="F8" i="9" s="1"/>
  <c r="G8" i="9" s="1"/>
  <c r="H8" i="9" s="1"/>
  <c r="I8" i="9" s="1"/>
  <c r="D11" i="9"/>
  <c r="E11" i="9" s="1"/>
  <c r="F11" i="9" s="1"/>
  <c r="G11" i="9" s="1"/>
  <c r="H11" i="9" s="1"/>
  <c r="I11" i="9" s="1"/>
  <c r="D18" i="9"/>
  <c r="E18" i="9" s="1"/>
  <c r="F18" i="9" s="1"/>
  <c r="G18" i="9" s="1"/>
  <c r="H18" i="9" s="1"/>
  <c r="I18" i="9" s="1"/>
  <c r="D16" i="9"/>
  <c r="E16" i="9" s="1"/>
  <c r="F16" i="9" s="1"/>
  <c r="G16" i="9" s="1"/>
  <c r="H16" i="9" s="1"/>
  <c r="I16" i="9" s="1"/>
  <c r="D12" i="9"/>
  <c r="E12" i="9" s="1"/>
  <c r="F12" i="9" s="1"/>
  <c r="G12" i="9" s="1"/>
  <c r="H12" i="9" s="1"/>
  <c r="I12" i="9" s="1"/>
  <c r="D9" i="9"/>
  <c r="E9" i="9" s="1"/>
  <c r="F9" i="9" s="1"/>
  <c r="G9" i="9" s="1"/>
  <c r="H9" i="9" s="1"/>
  <c r="I9" i="9" s="1"/>
  <c r="D7" i="9"/>
  <c r="E7" i="9" s="1"/>
  <c r="F7" i="9" s="1"/>
  <c r="G7" i="9" s="1"/>
  <c r="H7" i="9" s="1"/>
  <c r="I7" i="9" s="1"/>
  <c r="D15" i="9"/>
  <c r="E15" i="9" s="1"/>
  <c r="D10" i="9"/>
  <c r="E10" i="9" s="1"/>
  <c r="F10" i="9" s="1"/>
  <c r="G10" i="9" s="1"/>
  <c r="H10" i="9" s="1"/>
  <c r="I10" i="9" s="1"/>
  <c r="D19" i="9"/>
  <c r="E19" i="9" s="1"/>
  <c r="D13" i="9"/>
  <c r="E13" i="9" s="1"/>
  <c r="F13" i="9" s="1"/>
  <c r="G13" i="9" s="1"/>
  <c r="H13" i="9" s="1"/>
  <c r="I13" i="9" s="1"/>
  <c r="D4" i="9"/>
  <c r="D5" i="9"/>
  <c r="E5" i="9" s="1"/>
  <c r="F5" i="9" s="1"/>
  <c r="G5" i="9" s="1"/>
  <c r="H5" i="9" s="1"/>
  <c r="C12" i="1"/>
  <c r="C17" i="1" s="1"/>
  <c r="D17" i="9"/>
  <c r="E17" i="9" s="1"/>
  <c r="F17" i="9" s="1"/>
  <c r="G17" i="9" s="1"/>
  <c r="H17" i="9" s="1"/>
  <c r="I17" i="9" s="1"/>
  <c r="D6" i="9"/>
  <c r="E6" i="9" s="1"/>
  <c r="F6" i="9" s="1"/>
  <c r="G6" i="9" s="1"/>
  <c r="H6" i="9" s="1"/>
  <c r="I6" i="9" s="1"/>
  <c r="D20" i="9"/>
  <c r="E20" i="9" s="1"/>
  <c r="F20" i="9" l="1"/>
  <c r="G20" i="9" s="1"/>
  <c r="H20" i="9" s="1"/>
  <c r="I20" i="9" s="1"/>
  <c r="M20" i="9"/>
  <c r="M15" i="9"/>
  <c r="F15" i="9"/>
  <c r="G15" i="9" s="1"/>
  <c r="H15" i="9" s="1"/>
  <c r="I15" i="9" s="1"/>
  <c r="I5" i="9"/>
  <c r="F19" i="9"/>
  <c r="G19" i="9" s="1"/>
  <c r="H19" i="9" s="1"/>
  <c r="I19" i="9" s="1"/>
  <c r="M19" i="9"/>
  <c r="I22" i="9" l="1"/>
  <c r="H22" i="9"/>
  <c r="AQ8" i="6" s="1"/>
  <c r="C4" i="7" s="1"/>
  <c r="AQ29" i="19" l="1"/>
  <c r="C32" i="19" s="1"/>
  <c r="AQ28" i="19"/>
  <c r="C8" i="6"/>
  <c r="AQ22" i="6"/>
  <c r="AQ9" i="6"/>
  <c r="C28" i="19"/>
  <c r="C33" i="19" l="1"/>
  <c r="C31" i="19"/>
  <c r="C9" i="6"/>
  <c r="C12" i="6"/>
  <c r="AQ23" i="6"/>
  <c r="C22" i="6"/>
  <c r="C25" i="6" s="1"/>
  <c r="D4" i="7"/>
  <c r="C11" i="6"/>
  <c r="C26" i="6" l="1"/>
  <c r="C23" i="6"/>
  <c r="J81" i="23"/>
  <c r="J23" i="19" s="1"/>
  <c r="J35" i="40"/>
  <c r="J24" i="19" s="1"/>
  <c r="F35" i="40"/>
  <c r="F24" i="19" s="1"/>
  <c r="F81" i="23"/>
  <c r="F23" i="19" s="1"/>
  <c r="J22" i="19" l="1"/>
  <c r="H81" i="23"/>
  <c r="H23" i="19" s="1"/>
  <c r="H35" i="40"/>
  <c r="H24" i="19" s="1"/>
  <c r="F22" i="19"/>
  <c r="G35" i="40"/>
  <c r="G81" i="23"/>
  <c r="G24" i="19" l="1"/>
  <c r="G23" i="19"/>
  <c r="I35" i="40"/>
  <c r="I24" i="19" s="1"/>
  <c r="I81" i="23"/>
  <c r="I23" i="19" s="1"/>
  <c r="H22" i="19"/>
  <c r="I22" i="19" l="1"/>
  <c r="G22" i="19"/>
  <c r="K35" i="40" l="1"/>
  <c r="K24" i="19" s="1"/>
  <c r="K81" i="23"/>
  <c r="M35" i="40" l="1"/>
  <c r="M24" i="19" s="1"/>
  <c r="M81" i="23"/>
  <c r="M23" i="19" s="1"/>
  <c r="L81" i="23"/>
  <c r="L23" i="19" s="1"/>
  <c r="K23" i="19"/>
  <c r="L35" i="40"/>
  <c r="L24" i="19" s="1"/>
  <c r="M22" i="19" l="1"/>
  <c r="K22" i="19"/>
  <c r="L22" i="19"/>
  <c r="N81" i="23"/>
  <c r="N23" i="19" s="1"/>
  <c r="N35" i="40"/>
  <c r="N24" i="19" s="1"/>
  <c r="N22" i="19" l="1"/>
  <c r="P81" i="23"/>
  <c r="P23" i="19" s="1"/>
  <c r="P35" i="40"/>
  <c r="Q81" i="23"/>
  <c r="Q23" i="19" s="1"/>
  <c r="Q35" i="40" l="1"/>
  <c r="Q24" i="19" s="1"/>
  <c r="Q22" i="19" s="1"/>
  <c r="P24" i="19"/>
  <c r="P22" i="19" s="1"/>
  <c r="R35" i="40" l="1"/>
  <c r="R24" i="19" s="1"/>
  <c r="R81" i="23"/>
  <c r="R23" i="19" l="1"/>
  <c r="S35" i="40"/>
  <c r="S81" i="23"/>
  <c r="S23" i="19" s="1"/>
  <c r="S24" i="19" l="1"/>
  <c r="S22" i="19" s="1"/>
  <c r="R22" i="19"/>
  <c r="U35" i="40" l="1"/>
  <c r="U24" i="19" s="1"/>
  <c r="U81" i="23"/>
  <c r="U23" i="19" s="1"/>
  <c r="V81" i="23"/>
  <c r="U22" i="19" l="1"/>
  <c r="V23" i="19"/>
  <c r="V35" i="40"/>
  <c r="V24" i="19" l="1"/>
  <c r="W35" i="40"/>
  <c r="W24" i="19" s="1"/>
  <c r="W81" i="23"/>
  <c r="V22" i="19"/>
  <c r="X81" i="23" l="1"/>
  <c r="X23" i="19" s="1"/>
  <c r="X35" i="40"/>
  <c r="X24" i="19" s="1"/>
  <c r="W23" i="19"/>
  <c r="W22" i="19" l="1"/>
  <c r="X22" i="19"/>
  <c r="Z35" i="40" l="1"/>
  <c r="Z24" i="19" s="1"/>
  <c r="Z81" i="23"/>
  <c r="Z23" i="19" s="1"/>
  <c r="AB35" i="40" l="1"/>
  <c r="AB24" i="19" s="1"/>
  <c r="AB81" i="23"/>
  <c r="AB23" i="19" s="1"/>
  <c r="Z22" i="19"/>
  <c r="AA35" i="40"/>
  <c r="AA24" i="19" s="1"/>
  <c r="AA81" i="23"/>
  <c r="AA23" i="19" l="1"/>
  <c r="AC35" i="40"/>
  <c r="AC81" i="23"/>
  <c r="AC23" i="19" s="1"/>
  <c r="AB22" i="19"/>
  <c r="AC24" i="19" l="1"/>
  <c r="C24" i="19" s="1"/>
  <c r="C35" i="40"/>
  <c r="AC22" i="19"/>
  <c r="AA22" i="19"/>
  <c r="C23" i="19"/>
  <c r="C81" i="23"/>
  <c r="C22" i="19" l="1"/>
  <c r="C29" i="19" l="1"/>
</calcChain>
</file>

<file path=xl/sharedStrings.xml><?xml version="1.0" encoding="utf-8"?>
<sst xmlns="http://schemas.openxmlformats.org/spreadsheetml/2006/main" count="1661" uniqueCount="755">
  <si>
    <t>EUR</t>
  </si>
  <si>
    <t>B/C</t>
  </si>
  <si>
    <t>Pozn.:</t>
  </si>
  <si>
    <t xml:space="preserve">Diskontná sadzba (finančná) </t>
  </si>
  <si>
    <t>Diskontná sadzba (ekonomická)</t>
  </si>
  <si>
    <t>Cenová úroveň</t>
  </si>
  <si>
    <t>Mena</t>
  </si>
  <si>
    <t>Fiškálne konverzné faktory</t>
  </si>
  <si>
    <t>stále ceny</t>
  </si>
  <si>
    <t>Celkom</t>
  </si>
  <si>
    <t>Rok</t>
  </si>
  <si>
    <t>Celkové príjmy</t>
  </si>
  <si>
    <t>Prevádzkové náklady</t>
  </si>
  <si>
    <t>Príjmy</t>
  </si>
  <si>
    <t>Investičné náklady</t>
  </si>
  <si>
    <t>5.1 Výpočet finančnej medzery</t>
  </si>
  <si>
    <t>Zostatková hodnota</t>
  </si>
  <si>
    <t>Pomer spolufinancovania</t>
  </si>
  <si>
    <t>5.2 Príspevok Spoločenstva (EÚ)</t>
  </si>
  <si>
    <t>Príspevok Spoločenstva (EÚ)</t>
  </si>
  <si>
    <t>Finančná čistá súčasná hodnota investície (FRR_C)</t>
  </si>
  <si>
    <t>Finančná čistá súčasná hodnota kapitálu (FNPV_K)</t>
  </si>
  <si>
    <t>Finančné vnútorné výnosové percento kapitálu (FIRR_K)</t>
  </si>
  <si>
    <t>Celkové výdavky</t>
  </si>
  <si>
    <t>Kumulovaný čistý peňažný tok</t>
  </si>
  <si>
    <t>Úspora času</t>
  </si>
  <si>
    <t>Jazdný čas BEZ PROJEKTU</t>
  </si>
  <si>
    <t>Jazdný čas S PROJEKTOM</t>
  </si>
  <si>
    <t>Tunely</t>
  </si>
  <si>
    <t>Životnosť v rokoch</t>
  </si>
  <si>
    <t>Nediskontované</t>
  </si>
  <si>
    <t>Diskontované</t>
  </si>
  <si>
    <t>Pozemky</t>
  </si>
  <si>
    <t>Životnosť (vrátane výmeny)</t>
  </si>
  <si>
    <t>Nevyhnutnosť výmeny</t>
  </si>
  <si>
    <t>nekonečná</t>
  </si>
  <si>
    <t>Zostávajúca životnosť v %*</t>
  </si>
  <si>
    <t>Infraštrukturálny prvok</t>
  </si>
  <si>
    <t>BEZ PROJEKTU</t>
  </si>
  <si>
    <t>Výmeny</t>
  </si>
  <si>
    <t>S PROJEKTOM</t>
  </si>
  <si>
    <t xml:space="preserve">Celkom </t>
  </si>
  <si>
    <t>Celkom (diskontované)</t>
  </si>
  <si>
    <t>Ostatné</t>
  </si>
  <si>
    <t>Rast HDP (%)</t>
  </si>
  <si>
    <t>Dozor</t>
  </si>
  <si>
    <t>Príprava staveniska</t>
  </si>
  <si>
    <t>1.2 Investičné náklady (EUR) - ekonomické</t>
  </si>
  <si>
    <t>Peňažné toky</t>
  </si>
  <si>
    <t>Čisté peňažné toky</t>
  </si>
  <si>
    <t>Ekonomická čistá súčasná hodnota investície (ENPV)</t>
  </si>
  <si>
    <t>Ekonomická vnútorná miera návratnosti (EIRR)</t>
  </si>
  <si>
    <t>Inkrementálne (PRÍRASTKOVÉ)</t>
  </si>
  <si>
    <t>Plánovacie/projektové poplatky</t>
  </si>
  <si>
    <t>Rezerva na nepredvídané výdavky</t>
  </si>
  <si>
    <t>Celkové investičné náklady</t>
  </si>
  <si>
    <t>Všeobecné parametre</t>
  </si>
  <si>
    <t>Celkové peňažné toky</t>
  </si>
  <si>
    <t>Stavebné práce</t>
  </si>
  <si>
    <t>Vyvolané investície</t>
  </si>
  <si>
    <t>Iné služby (Technická pomoc, Publicita, Externé riadenie)</t>
  </si>
  <si>
    <t>DPH</t>
  </si>
  <si>
    <t>*DPH sa neaplikuje pri niektorých položkách (pozemky)</t>
  </si>
  <si>
    <t>3.1 Prevádzkové výdavky</t>
  </si>
  <si>
    <t>Celkové prevádzkové výdavky</t>
  </si>
  <si>
    <t>Celkové iné špecifické prevádzkové výdavky</t>
  </si>
  <si>
    <t>Iné príjmy</t>
  </si>
  <si>
    <t>Iné špecifické výdavky</t>
  </si>
  <si>
    <t>3.2 Prevádzkové výdavky</t>
  </si>
  <si>
    <t>3.3  Prevádzkové výdavky</t>
  </si>
  <si>
    <t>Prevádzkové výdavky</t>
  </si>
  <si>
    <t>Investičné výdavky</t>
  </si>
  <si>
    <t>Úspora celkom</t>
  </si>
  <si>
    <t>Smrteľné zranenie</t>
  </si>
  <si>
    <t>Ťažké zranenie</t>
  </si>
  <si>
    <t>Ľahké zranenie</t>
  </si>
  <si>
    <t>Úspora</t>
  </si>
  <si>
    <t>Obdobie prevádzky v rámci referenčného obdobia</t>
  </si>
  <si>
    <t>Rok začiatku výstavby</t>
  </si>
  <si>
    <t>Rok ukončenia výstavby</t>
  </si>
  <si>
    <t>Personálne výdavky</t>
  </si>
  <si>
    <t>Materiál a ostané zdroje</t>
  </si>
  <si>
    <t>Rozdelenie cestovania podľa účelu cesty</t>
  </si>
  <si>
    <t>Dochádzanie 
do práce</t>
  </si>
  <si>
    <t>Iné (súkromné)</t>
  </si>
  <si>
    <t>Mestská hromadná doprava</t>
  </si>
  <si>
    <t>Príručka CBA, Tabuľka 25</t>
  </si>
  <si>
    <t>Autobusy</t>
  </si>
  <si>
    <t>Typ pozemnej komunikácie</t>
  </si>
  <si>
    <t>2.1 Zostatková hodnota na základe životnosti infraštruktrálnych prvkov (alebo tzv. účtovné odpisy)</t>
  </si>
  <si>
    <t>finančná</t>
  </si>
  <si>
    <t>ekonomická</t>
  </si>
  <si>
    <t xml:space="preserve"> - Základné číslovanie hárkov je potrebné dodržať, avšak pre výpočet hodnôt je možné prídávať pomocné hárky (napr. pre výpočet ocenenia času sa pridá hárok 07-A Ocenenie času a pod.)</t>
  </si>
  <si>
    <t>Očakávaný rast HDP (%)</t>
  </si>
  <si>
    <t>existujúca cesta s potrebou rekonštrukcie (asfaltový povrch)</t>
  </si>
  <si>
    <t>existujúca cesta s potrebou rekonštrukcie (betónový povrch)</t>
  </si>
  <si>
    <t>existujúci most (stavebný stav 5 a horšie)</t>
  </si>
  <si>
    <t>pôvodná cesta s potrebou rekonštrukcie odľahčená (asfaltový povrch)</t>
  </si>
  <si>
    <t>pôvodná cesta s potrebou rekonštrukcie odľahčená (betónový povrch)</t>
  </si>
  <si>
    <t>nová cesta alebo existujúca cesta v dobrom stave (asfaltový povrch)</t>
  </si>
  <si>
    <t>nová cesta alebo existujúca cesta v dobrom stave (betónový povrch)</t>
  </si>
  <si>
    <t>Stavebný objekt</t>
  </si>
  <si>
    <t>EUR/m²/rok</t>
  </si>
  <si>
    <t>! JC sa aplikujú pre každý rok prevádzky projektu v rámci referenčného obdobia</t>
  </si>
  <si>
    <t>Kategória vozidla</t>
  </si>
  <si>
    <t>Pohonné hmoty - Nafta</t>
  </si>
  <si>
    <t>Pohonné hmoty - Benzín</t>
  </si>
  <si>
    <t>Agregovaný fiškálny konverzný faktor</t>
  </si>
  <si>
    <t>! Pri použití konverzných faktorov je potrebné rozdeliť investičné a prevádzkové výdavky podľa výrobných faktorov</t>
  </si>
  <si>
    <t>(personálne výdavky XY%, pohonné hmoty - nafta XY%, pohonné hmoty - benzín XY%, materiál a ostatné zdroje XY%, SPOLU 100%)</t>
  </si>
  <si>
    <t>! Agregovaný konverzný faktor je možné aplikovať priamo na stanovené investičné a prevádzkové výdavky</t>
  </si>
  <si>
    <t>Priemerná obsadenosť cestných vozidiel v osobnej doprave</t>
  </si>
  <si>
    <t>Autobus (nie MHD)</t>
  </si>
  <si>
    <t>Osobné autá (vrátane motocyklov)</t>
  </si>
  <si>
    <t>Vlaky</t>
  </si>
  <si>
    <t>Dochádzanie do práce</t>
  </si>
  <si>
    <t>Súkromné cesty</t>
  </si>
  <si>
    <t>Tovar s nízkou hodnotou (menej ako 6 000 EUR/tona)</t>
  </si>
  <si>
    <t>Bežný tovar (hodnota viac ako 6 000 EUR/tona)</t>
  </si>
  <si>
    <t>EUR/tona/hod</t>
  </si>
  <si>
    <t>Hodnota času cestovania v EUR</t>
  </si>
  <si>
    <t>Príručka CBA, Tabuľka 24</t>
  </si>
  <si>
    <t xml:space="preserve">Tovar s nízkou hodnotou </t>
  </si>
  <si>
    <t xml:space="preserve">Bežný tovar </t>
  </si>
  <si>
    <t>Podiel komodity na preprave</t>
  </si>
  <si>
    <t>Typ komodity</t>
  </si>
  <si>
    <t>Priemerné množstvo tovaru na jedno SNV/ŤNV (v tonách)</t>
  </si>
  <si>
    <t>Rýchlosti</t>
  </si>
  <si>
    <t>Osobné vozidlá (benzín)</t>
  </si>
  <si>
    <t>Osobné vozidlá (nafta)</t>
  </si>
  <si>
    <t>Ľahké nákladné vozidlá</t>
  </si>
  <si>
    <t>Stredne ťažké nákladné vozidlá</t>
  </si>
  <si>
    <t>Ťažké nákladné vozidlá</t>
  </si>
  <si>
    <t>Benzín</t>
  </si>
  <si>
    <t>Nafta</t>
  </si>
  <si>
    <t>!Neupravuje sa o rast HDP</t>
  </si>
  <si>
    <t>Rýchlostné obmedzenie</t>
  </si>
  <si>
    <t>JC pohonných hmôt pre použitie v ekonomickej analýze</t>
  </si>
  <si>
    <t>!JC sa neeskalujú a neupravujú o rast HDP</t>
  </si>
  <si>
    <t>EUR/km</t>
  </si>
  <si>
    <t>EUR/hod.</t>
  </si>
  <si>
    <t>Príručka CBA, Tabuľka 28</t>
  </si>
  <si>
    <t>! Do 3,5t</t>
  </si>
  <si>
    <t>! Nad 3,5t do 12t</t>
  </si>
  <si>
    <t>! Nad 12t</t>
  </si>
  <si>
    <t>Relatívna miera bezpečnosti navrhovanej pozemnej komunikácie podľa typu a podľa kategórie zranenia na 100 miliónov vozidlových km</t>
  </si>
  <si>
    <t>1+1, obchvaty miest a obcí v extraviláne
(2-pruh, prevažujú mimoúrovňové a okružné križovatky, max. 90 km/h)</t>
  </si>
  <si>
    <t>1+2 resp. 2+1, cesty v extraviláne
(3-pruh alebo prídavný pruh pre pomalé vozidlá, max. 90 km/h)</t>
  </si>
  <si>
    <t>2+2, cesty v extraviláne smerovo nerozdelené
(4-pruh, úrovňové stykové križovatky, max 100 km/h)</t>
  </si>
  <si>
    <t>2+2, cesty v extraviláne smerovo rozdelené
(4-pruh, mimoúrovňové križovatky, max 100 km/h)</t>
  </si>
  <si>
    <t>1+1 rýchlostné cesty/diaľnice v polovičnom profile
(2-pruh, 80-100 km/h)</t>
  </si>
  <si>
    <t>2+2 rýchlostné cesty v plnom profile
(4-pruh, max. 130 km/h)</t>
  </si>
  <si>
    <t>2+2 diaľnice v plnom profile
(4-pruh, max. 130 km/h)</t>
  </si>
  <si>
    <t>!Hodnoty už sú upravené o korekčné faktory pre neohlásené dopravné nehody</t>
  </si>
  <si>
    <t>Jednotkové náklady plynúce z dopravných nehôd, podľa kategórie zranenia v EUR</t>
  </si>
  <si>
    <t>Údaje o hustote jednotlivých palív</t>
  </si>
  <si>
    <t>Zemný plyn</t>
  </si>
  <si>
    <t>kg/liter</t>
  </si>
  <si>
    <t>Hodnota</t>
  </si>
  <si>
    <t>Jednotka</t>
  </si>
  <si>
    <t>kg/m3</t>
  </si>
  <si>
    <t>NMVOC</t>
  </si>
  <si>
    <r>
      <t>PM</t>
    </r>
    <r>
      <rPr>
        <vertAlign val="subscript"/>
        <sz val="8"/>
        <rFont val="Arial"/>
        <family val="2"/>
        <charset val="238"/>
      </rPr>
      <t>2,5</t>
    </r>
  </si>
  <si>
    <r>
      <t>NO</t>
    </r>
    <r>
      <rPr>
        <vertAlign val="subscript"/>
        <sz val="8"/>
        <rFont val="Arial"/>
        <family val="2"/>
        <charset val="238"/>
      </rPr>
      <t>X</t>
    </r>
  </si>
  <si>
    <r>
      <t>SO</t>
    </r>
    <r>
      <rPr>
        <vertAlign val="subscript"/>
        <sz val="8"/>
        <rFont val="Arial"/>
        <family val="2"/>
        <charset val="238"/>
      </rPr>
      <t>2</t>
    </r>
  </si>
  <si>
    <r>
      <t>NH</t>
    </r>
    <r>
      <rPr>
        <vertAlign val="subscript"/>
        <sz val="8"/>
        <rFont val="Arial"/>
        <family val="2"/>
        <charset val="238"/>
      </rPr>
      <t>3</t>
    </r>
  </si>
  <si>
    <t>Ľahké nákladné vozidlá (nafta)</t>
  </si>
  <si>
    <t>Stredne ťažké nákladné vozidlá (nafta)</t>
  </si>
  <si>
    <t>Ťažké nákladné vozidlá (nafta)</t>
  </si>
  <si>
    <t>Autobusy (nafta)</t>
  </si>
  <si>
    <t>Náklady znečisťujúcich látok z dopravy (EUR/kg) podľa typu látky a územia</t>
  </si>
  <si>
    <t>NMVOC - Všetky územia</t>
  </si>
  <si>
    <t>Služobné cesty</t>
  </si>
  <si>
    <t>Emisné faktory znečisťujúcich látok pre cestné vozidlá (g/kg)</t>
  </si>
  <si>
    <t>Emisné faktory skleníkových plynov pre cestné vozidlá (g/kg)</t>
  </si>
  <si>
    <r>
      <t>CO</t>
    </r>
    <r>
      <rPr>
        <vertAlign val="subscript"/>
        <sz val="8"/>
        <rFont val="Arial"/>
        <family val="2"/>
        <charset val="238"/>
      </rPr>
      <t>2</t>
    </r>
  </si>
  <si>
    <r>
      <t>CH</t>
    </r>
    <r>
      <rPr>
        <vertAlign val="subscript"/>
        <sz val="8"/>
        <rFont val="Arial"/>
        <family val="2"/>
        <charset val="238"/>
      </rPr>
      <t>4</t>
    </r>
  </si>
  <si>
    <r>
      <t>N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O</t>
    </r>
  </si>
  <si>
    <r>
      <t>CO</t>
    </r>
    <r>
      <rPr>
        <vertAlign val="subscript"/>
        <sz val="8"/>
        <color rgb="FF000000"/>
        <rFont val="Arial"/>
        <family val="2"/>
        <charset val="238"/>
      </rPr>
      <t>2</t>
    </r>
    <r>
      <rPr>
        <sz val="8"/>
        <color rgb="FF000000"/>
        <rFont val="Arial"/>
        <family val="2"/>
      </rPr>
      <t>e</t>
    </r>
  </si>
  <si>
    <t>Jednotková cena tony CO2e</t>
  </si>
  <si>
    <t>Jednotkové náklady hluku (v EUR na vozidlový kilometer) podľa kategórie vozidla a územia</t>
  </si>
  <si>
    <t>Osobné vozidlá - centrum mesta</t>
  </si>
  <si>
    <t>Ľahké nákladné vozidlá - centrum mesta</t>
  </si>
  <si>
    <t>Stredne ťažké nákladné vozidlá - centrum mesta</t>
  </si>
  <si>
    <t>Ťažké nákladné vozidlá- centrum mesta</t>
  </si>
  <si>
    <t>Autobusy- centrum mesta</t>
  </si>
  <si>
    <t>Osobné vozidlá - intravilán mesta</t>
  </si>
  <si>
    <t>Ľahké nákladné vozidlá - intravilán mesta</t>
  </si>
  <si>
    <t>Stredne ťažké nákladné vozidlá - intravilán mesta</t>
  </si>
  <si>
    <t>Ťažké nákladné vozidlá - intravilán mesta</t>
  </si>
  <si>
    <t>Autobusy - intravilán mesta</t>
  </si>
  <si>
    <t>Osobné vozidlá - intravilán obce</t>
  </si>
  <si>
    <t>Ľahké nákladné vozidlá - intravilán obce</t>
  </si>
  <si>
    <t>Stredne ťažké nákladné vozidlá - intravilán obce</t>
  </si>
  <si>
    <t>Ťažké nákladné vozidlá - intravilán obce</t>
  </si>
  <si>
    <t>Autobusy - intravilán obce</t>
  </si>
  <si>
    <t>Príručka CBA, tabuľka 42</t>
  </si>
  <si>
    <t>Nákup pozemkov</t>
  </si>
  <si>
    <t>Nadobudnutie pozemkov potrebných pre realizáciu projektu, ako aj nájmy či vecné bremená;</t>
  </si>
  <si>
    <t>Výdavky súvisiace s inštaláciou, prevádzkou a odstránením zariadenia staveniska, vytyčovanie, dočasné prístupové komunikácie, dočasné dopravné značky a signalizácia, vypratanie staveniska, demolačné práce;</t>
  </si>
  <si>
    <t>Stavebné výdavky - Tunely</t>
  </si>
  <si>
    <t>Výdavky na projektovú dokumentáciu, všetky súvisiace štúdie;</t>
  </si>
  <si>
    <t>Stavebné výdavky - Ostatné</t>
  </si>
  <si>
    <t>Stavebné výdavky - Vyvolané investície</t>
  </si>
  <si>
    <t>Stavebný dozor, prípadne iný dozor (technický, geologický);</t>
  </si>
  <si>
    <t>Archeologický prieskum, publicita, monitoringy, mesačné správy, fotodokumentácia, video, záručný servis a pod;</t>
  </si>
  <si>
    <t>Iné služby</t>
  </si>
  <si>
    <t>Rezerva na nepredvídateľné výdavky</t>
  </si>
  <si>
    <t>Valorizácia</t>
  </si>
  <si>
    <t>→</t>
  </si>
  <si>
    <t>výdavky na výmenu/obnovu</t>
  </si>
  <si>
    <t>! Konverzný faktor pre pozemky je 1,0</t>
  </si>
  <si>
    <r>
      <t xml:space="preserve">Použitý konverzný faktor: </t>
    </r>
    <r>
      <rPr>
        <b/>
        <sz val="8"/>
        <rFont val="Arial"/>
        <family val="2"/>
        <charset val="238"/>
      </rPr>
      <t>agregovaný</t>
    </r>
  </si>
  <si>
    <t>(spracovateľ môže stanoviť odlišné konverzné faktory na základe rôznej miery zastúpenia výrobných faktorov na investícií)</t>
  </si>
  <si>
    <t>1.1 Investičné výdavky (EUR) - finančné</t>
  </si>
  <si>
    <t>Celkové investičné výdavky vrátane DPH</t>
  </si>
  <si>
    <t>Oprávnené investičné výdavky</t>
  </si>
  <si>
    <t>Neoprávnené investičné výdavky</t>
  </si>
  <si>
    <t>Kategória investičných výdavkov*  **</t>
  </si>
  <si>
    <t>**</t>
  </si>
  <si>
    <t>Prevádzkové príjmy</t>
  </si>
  <si>
    <t>Suma v rozhodnutí (NFP)</t>
  </si>
  <si>
    <t>Časový horizont (referenčné obdobie)</t>
  </si>
  <si>
    <t>Začiatočný rok referenčného obdobia</t>
  </si>
  <si>
    <t>Posledný rok referenčného obdobia</t>
  </si>
  <si>
    <t>3.4 Prevádzkové náklady (ekonomické)</t>
  </si>
  <si>
    <t>Iné špecifické náklady</t>
  </si>
  <si>
    <t>Celkové iné špecifické prevádzkové náklady</t>
  </si>
  <si>
    <t>Celkové prevádzkové náklady</t>
  </si>
  <si>
    <t>(diskontované)</t>
  </si>
  <si>
    <t>Vlastné financovanie investície</t>
  </si>
  <si>
    <t>Splátky úverov (vrátane úrokov)</t>
  </si>
  <si>
    <t>6.3 Finančná udržateľnosť (prírastková)</t>
  </si>
  <si>
    <t>z toho: Príspevok z fondov EÚ</t>
  </si>
  <si>
    <t>z toho: Verejné zdroje SR</t>
  </si>
  <si>
    <t>! Bez DPH, bez rezervy, bez cenových úprav (valorizácia)</t>
  </si>
  <si>
    <t>Cenové úpravy (valorizácia)</t>
  </si>
  <si>
    <t>Celkové investičné výdavky vrátane rezervy a valorizácie</t>
  </si>
  <si>
    <t>Celkové investičné výdavky</t>
  </si>
  <si>
    <t>* bez zahrnutia DPH, rezervy a cenových úprav (valorizácia)</t>
  </si>
  <si>
    <t>Celkové finančné zdroje</t>
  </si>
  <si>
    <t>Splátky úverov (vrátane úrokov)*</t>
  </si>
  <si>
    <t>Prevádzková dotácia</t>
  </si>
  <si>
    <t>Upravený kumulovaný čistý peňažný tok</t>
  </si>
  <si>
    <t>Prevádzkové výdavky (iba s projektom)</t>
  </si>
  <si>
    <t>Prevádzkové príjmy (iba s projektom)</t>
  </si>
  <si>
    <t>6.4 Finančná udržateľnosť (absolútna pre projektový scenár)</t>
  </si>
  <si>
    <t>Úspora času, z toho:</t>
  </si>
  <si>
    <t>Úspora času v peňažnom vyjadrení (v EUR)</t>
  </si>
  <si>
    <t>Služobná cesta</t>
  </si>
  <si>
    <t>4.1 Príjmy</t>
  </si>
  <si>
    <t>4.2 Príjmy</t>
  </si>
  <si>
    <t>4.3 Príjmy</t>
  </si>
  <si>
    <t>PRÍRASTKOVÉ</t>
  </si>
  <si>
    <t>Čas cestujúcich</t>
  </si>
  <si>
    <t>Čas tovaru</t>
  </si>
  <si>
    <t>Znečisťujúce látky</t>
  </si>
  <si>
    <t>Skleníkové plyny</t>
  </si>
  <si>
    <t>Hluk</t>
  </si>
  <si>
    <t>Výjazd z intravilánu</t>
  </si>
  <si>
    <t>Okružná križovatka mimo obce</t>
  </si>
  <si>
    <t>Križovatka so zastavením v obci</t>
  </si>
  <si>
    <t>Križovatka so zastavením mimo obce</t>
  </si>
  <si>
    <t>Pripojenie na D/RC</t>
  </si>
  <si>
    <t>Okružná križovatka v obci</t>
  </si>
  <si>
    <t>3-pruh</t>
  </si>
  <si>
    <t>1+1obch</t>
  </si>
  <si>
    <t>1+1D/RC</t>
  </si>
  <si>
    <t>RC</t>
  </si>
  <si>
    <t>D</t>
  </si>
  <si>
    <t>2+2rozd</t>
  </si>
  <si>
    <t>2+2neroz</t>
  </si>
  <si>
    <r>
      <rPr>
        <sz val="8"/>
        <color rgb="FFFF0000"/>
        <rFont val="Calibri"/>
        <family val="2"/>
        <charset val="238"/>
        <scheme val="minor"/>
      </rPr>
      <t>→</t>
    </r>
    <r>
      <rPr>
        <sz val="8"/>
        <color rgb="FFFF0000"/>
        <rFont val="Arial"/>
        <family val="2"/>
        <charset val="238"/>
      </rPr>
      <t xml:space="preserve"> podľa čl. 18 Delegovaného nariadenia 480/2014 sa Zostatková hodnota investície zahrnie do výpočtu diskontovaných čistých príjmov operácie iba vtedy, ak príjmy prevyšujú výdavky</t>
    </r>
  </si>
  <si>
    <t>Čistý príjem (DNR)</t>
  </si>
  <si>
    <t>Investičné výdavky (DIC)</t>
  </si>
  <si>
    <t>Investičné výdavky - Čistý príjem (Max EE)</t>
  </si>
  <si>
    <t>Finančná medzera (FG)</t>
  </si>
  <si>
    <t>*doplniť splátky úveru (istina+úroky) ak relevantné</t>
  </si>
  <si>
    <t>pre účely Žiadosti o poskytnutie NFP</t>
  </si>
  <si>
    <r>
      <rPr>
        <sz val="8"/>
        <color rgb="FFFF0000"/>
        <rFont val="Calibri"/>
        <family val="2"/>
        <charset val="238"/>
        <scheme val="minor"/>
      </rPr>
      <t>→</t>
    </r>
    <r>
      <rPr>
        <sz val="8"/>
        <color rgb="FFFF0000"/>
        <rFont val="Arial"/>
        <family val="2"/>
        <charset val="238"/>
      </rPr>
      <t xml:space="preserve"> v prípadoch úspory inkrementálnej úspory prevádzkových výdavkov (záporná hodnota) je možné bunku vynulovať za predpokladu, že úspora je kompenzovaná znížením prevádzkovej dotácie</t>
    </r>
  </si>
  <si>
    <t>Zaťaženie jednej traťovej koľaje</t>
  </si>
  <si>
    <t>Príručka CBA, Tabuľka 6</t>
  </si>
  <si>
    <t>Príručka CBA, Tabuľka 7</t>
  </si>
  <si>
    <t>Príručka CBA, Tabuľka 8</t>
  </si>
  <si>
    <t>Typ mosta</t>
  </si>
  <si>
    <t>Oceľový</t>
  </si>
  <si>
    <t>Príručka CBA, Tabuľka 9</t>
  </si>
  <si>
    <t>Kategória ZABZAR</t>
  </si>
  <si>
    <t>Mechanické</t>
  </si>
  <si>
    <t>Svetelné so závorami</t>
  </si>
  <si>
    <t>Príručka CBA, Tabuľka 10</t>
  </si>
  <si>
    <t>Príručka CBA, Tabuľka 11</t>
  </si>
  <si>
    <t>Príručka CBA, Tabuľka 12</t>
  </si>
  <si>
    <t>Svetelné bez zázvor</t>
  </si>
  <si>
    <t>Príručka CBA, Tabuľka 13</t>
  </si>
  <si>
    <t>Jednosmerná</t>
  </si>
  <si>
    <t>Striedavá</t>
  </si>
  <si>
    <t>Príručka CBA, Tabuľka 14</t>
  </si>
  <si>
    <t>Príručka CBA, Tabuľka 15</t>
  </si>
  <si>
    <t>Typ vozidla</t>
  </si>
  <si>
    <t>Variabilná zložka prevádzkových nákladov</t>
  </si>
  <si>
    <t>EUR/vlkm</t>
  </si>
  <si>
    <t>EUR/vlhod.</t>
  </si>
  <si>
    <t>EL Poschodová jednotka</t>
  </si>
  <si>
    <t>EL Súprava typu push-pull</t>
  </si>
  <si>
    <t>EL Rýchliková súprava*</t>
  </si>
  <si>
    <t xml:space="preserve">D Súprava Osobný vlak** </t>
  </si>
  <si>
    <t xml:space="preserve">EL Súprava Osobný vlak** </t>
  </si>
  <si>
    <t>D Motorová jednotka</t>
  </si>
  <si>
    <t>Príručka CBA, Tabuľka 29</t>
  </si>
  <si>
    <t>Typ nákladnej prepravy podľa komodity</t>
  </si>
  <si>
    <t>Dieselová trakcia</t>
  </si>
  <si>
    <t>Elektrická trakcia</t>
  </si>
  <si>
    <t>Intermodálna (kontajnerová)</t>
  </si>
  <si>
    <t>Automotive</t>
  </si>
  <si>
    <t>Sypké substráty, ostatné</t>
  </si>
  <si>
    <t xml:space="preserve">Priemerné jednotkové náklady na prevádzku nákladných železničných vozidiel </t>
  </si>
  <si>
    <t>Príručka CBA, Tabuľka 30</t>
  </si>
  <si>
    <t>Priemerné jednotkové prevádzkové náklady osobných železnčných vozidiel</t>
  </si>
  <si>
    <t>Trakcia</t>
  </si>
  <si>
    <t>EL</t>
  </si>
  <si>
    <t>Poschodová jednotka</t>
  </si>
  <si>
    <t>Súprava typu Push-pull</t>
  </si>
  <si>
    <t xml:space="preserve">D </t>
  </si>
  <si>
    <t>Motorová jednotka</t>
  </si>
  <si>
    <t>Trakčná nafta</t>
  </si>
  <si>
    <t>liter/vlkm</t>
  </si>
  <si>
    <t>-</t>
  </si>
  <si>
    <t>Trakčná elektrina</t>
  </si>
  <si>
    <t>kWh/vlkm</t>
  </si>
  <si>
    <t>Sypké substráty</t>
  </si>
  <si>
    <t>Rýchliková súprava</t>
  </si>
  <si>
    <t>Súprava Osobný vlak</t>
  </si>
  <si>
    <t>Priemerná spotreba osobných železničných koľajových vozidiel</t>
  </si>
  <si>
    <t>Príručka CBA, Tabuľka 33</t>
  </si>
  <si>
    <t>Príručka CBA, Tabuľka 34</t>
  </si>
  <si>
    <t xml:space="preserve">Priemerná spotreba nákladných železničných koľajových vozidiel </t>
  </si>
  <si>
    <t>Emisné faktory znečisťujúcich látok pre železničné koľajové vozidlá (g/kg)</t>
  </si>
  <si>
    <t>Traťová lokomotíva</t>
  </si>
  <si>
    <t>Posunovacia lokomotíva</t>
  </si>
  <si>
    <r>
      <t>PM</t>
    </r>
    <r>
      <rPr>
        <b/>
        <vertAlign val="subscript"/>
        <sz val="8"/>
        <rFont val="Arial"/>
        <family val="2"/>
        <charset val="238"/>
      </rPr>
      <t>2,5</t>
    </r>
  </si>
  <si>
    <r>
      <t>NO</t>
    </r>
    <r>
      <rPr>
        <b/>
        <vertAlign val="subscript"/>
        <sz val="8"/>
        <rFont val="Arial"/>
        <family val="2"/>
        <charset val="238"/>
      </rPr>
      <t>X</t>
    </r>
  </si>
  <si>
    <r>
      <t>SO</t>
    </r>
    <r>
      <rPr>
        <b/>
        <vertAlign val="subscript"/>
        <sz val="8"/>
        <rFont val="Arial"/>
        <family val="2"/>
        <charset val="238"/>
      </rPr>
      <t>2</t>
    </r>
  </si>
  <si>
    <r>
      <t>NH</t>
    </r>
    <r>
      <rPr>
        <b/>
        <vertAlign val="subscript"/>
        <sz val="8"/>
        <rFont val="Arial"/>
        <family val="2"/>
        <charset val="238"/>
      </rPr>
      <t>3</t>
    </r>
  </si>
  <si>
    <t>Emisné faktory skleníkových plynov železničných koľajových vozidiel (tradičné palivá) (g/kg)</t>
  </si>
  <si>
    <r>
      <t>CO</t>
    </r>
    <r>
      <rPr>
        <b/>
        <vertAlign val="subscript"/>
        <sz val="8"/>
        <rFont val="Arial"/>
        <family val="2"/>
        <charset val="238"/>
      </rPr>
      <t>2</t>
    </r>
  </si>
  <si>
    <r>
      <t>CH</t>
    </r>
    <r>
      <rPr>
        <b/>
        <vertAlign val="subscript"/>
        <sz val="8"/>
        <rFont val="Arial"/>
        <family val="2"/>
        <charset val="238"/>
      </rPr>
      <t>4</t>
    </r>
  </si>
  <si>
    <r>
      <t>N</t>
    </r>
    <r>
      <rPr>
        <b/>
        <vertAlign val="subscript"/>
        <sz val="8"/>
        <rFont val="Arial"/>
        <family val="2"/>
        <charset val="238"/>
      </rPr>
      <t>2</t>
    </r>
    <r>
      <rPr>
        <b/>
        <sz val="8"/>
        <rFont val="Arial"/>
        <family val="2"/>
        <charset val="238"/>
      </rPr>
      <t>O</t>
    </r>
  </si>
  <si>
    <t>Sieť vysokého napätia (VN)</t>
  </si>
  <si>
    <t>Sieť stredného napätia (SN)</t>
  </si>
  <si>
    <t>Sieť nízkeho napätia (NN)</t>
  </si>
  <si>
    <t>Emisné faktory (gCO2/kWh) spotreby elektrickej energie</t>
  </si>
  <si>
    <r>
      <t>Konverzné faktory pre CO</t>
    </r>
    <r>
      <rPr>
        <b/>
        <vertAlign val="subscript"/>
        <sz val="8"/>
        <rFont val="Arial"/>
        <family val="2"/>
        <charset val="238"/>
      </rPr>
      <t>2</t>
    </r>
    <r>
      <rPr>
        <b/>
        <sz val="8"/>
        <rFont val="Arial"/>
        <family val="2"/>
        <charset val="238"/>
      </rPr>
      <t>e</t>
    </r>
  </si>
  <si>
    <t>Osobný vlak - centrum mesta</t>
  </si>
  <si>
    <t>Osobný vlak - intravilán mesta</t>
  </si>
  <si>
    <t>Osobný vlak - intravilán obce</t>
  </si>
  <si>
    <t>Nákladný vlak - centrum mesta</t>
  </si>
  <si>
    <t>Nákladný vlak - intravilán mesta</t>
  </si>
  <si>
    <t>Nákladný vlak - intravilán obce</t>
  </si>
  <si>
    <t>Parametre pre kvantifikáciu nerealizovaných nákladov plynúcich z cestnej dopravy v prípade "modal shift"</t>
  </si>
  <si>
    <t>Stavebné objekty tunela bez budov a bez trate; razený dvojkoľajný železničný tunel, portál tunela, úniková štôlňa;</t>
  </si>
  <si>
    <t>Stavebné objekty nástupíšť, jednostranné, obojstranné, zastrešenie nástupísk;</t>
  </si>
  <si>
    <t>Stavebné objekty železničného spodku vrátane trate v tuneli;</t>
  </si>
  <si>
    <t>Stavebné objetky spätnej rekultivácie, vegetačných úprav a pod; objekty, ktoré nie je možné zaradiť do predchádzajúcich položiek</t>
  </si>
  <si>
    <t>Stavebné objekty železničných telekomunikačných a oznamovacích zariadení;</t>
  </si>
  <si>
    <t>Stavebné objekty systémov ETCS, GSM-R, zabezpečovacie zariadenia SZZ, TZZ, PZZ vrátane stavebných postupov;</t>
  </si>
  <si>
    <t>Príjmy za prístup</t>
  </si>
  <si>
    <t>Tovar z nízkou hodnotou</t>
  </si>
  <si>
    <t>Bežný tovar</t>
  </si>
  <si>
    <t>Prínos v podobe úspory času tovaru je možné uplatniť iba za podmienok stanovených v Príručke</t>
  </si>
  <si>
    <t>Časové náklady prepravy tovaru BEZ PROJEKTU</t>
  </si>
  <si>
    <t>Časové náklady prepravy tovaru S PROJEKTOM</t>
  </si>
  <si>
    <t>9.1 Jazdný čas vlakov (hodiny)</t>
  </si>
  <si>
    <t>9.2 Jazdný čas vlakov (hodiny)</t>
  </si>
  <si>
    <t>9.3 Jazdný čas vlakov (hodiny)</t>
  </si>
  <si>
    <t>9.4 Úspora časovej zložky nákladov na prevádzku vlakov v peňažnom vyjadrení (v EUR)</t>
  </si>
  <si>
    <t>9.5 Jazdná vzdialenosť vlakov (kilometre)</t>
  </si>
  <si>
    <t>9.6 Jazdná vzdialenosť vlakov (kilometre)</t>
  </si>
  <si>
    <t>9.7 Jazdná vzdialenosť vlakov (kilometre)</t>
  </si>
  <si>
    <t>9.8 Úspora km zložky nákladov na prevádzku vlakov v peňažnom vyjadrení (v EUR)</t>
  </si>
  <si>
    <t xml:space="preserve">Prevádzkové náklady </t>
  </si>
  <si>
    <t>Osobné - EL Poschodová jednotka</t>
  </si>
  <si>
    <t>Osobné - EL Súprava typu push-pull</t>
  </si>
  <si>
    <t>Osobné - EL Rýchliková súprava</t>
  </si>
  <si>
    <t>Osobné - D Súprava Osobný vlak</t>
  </si>
  <si>
    <t>Osobné - EL Súprava Osobný vlak</t>
  </si>
  <si>
    <t>Osobné - D Motorová jednotka</t>
  </si>
  <si>
    <t>Nákladné - EL Intermodálna</t>
  </si>
  <si>
    <t>Nákladné - EL Automotive</t>
  </si>
  <si>
    <t>Nákladné - D Intermodálna</t>
  </si>
  <si>
    <t>Nákladné - D Automotive</t>
  </si>
  <si>
    <t>Nákladné - D Sypké substráty</t>
  </si>
  <si>
    <t>Nákladné - D Ostatné</t>
  </si>
  <si>
    <t>Nákladné - EL Sypké substráty</t>
  </si>
  <si>
    <t>Nákladné - EL Ostatné</t>
  </si>
  <si>
    <t>Pri vyčíslení množstva emitovaných znečisťujúcich látok je potrebné pre látky PM2,5 a NOx určiť, či sa nejaká časť dopravných výkonov vykonáva v centre veľkého mesta a následne prispôsobiť vzorec</t>
  </si>
  <si>
    <t xml:space="preserve">Úspora spotreby celkom </t>
  </si>
  <si>
    <t>Použil sa emisný faktor pre sieť stredného napätia, je možné upraviť</t>
  </si>
  <si>
    <t>Osobné vlaky (centrum mesta)</t>
  </si>
  <si>
    <t>Osobné vlaky (intravilán mesta)</t>
  </si>
  <si>
    <t>Osobné vlaky (intravilán obce)</t>
  </si>
  <si>
    <t>Nákladné vlaky (centrum mesta)</t>
  </si>
  <si>
    <t>Nákladné vlaky (intravilán mesta)</t>
  </si>
  <si>
    <t>Nákladné vlaky (intravilán obce)</t>
  </si>
  <si>
    <t>Celkové prevádzkové výdavky na údržbu</t>
  </si>
  <si>
    <t>Celkové prevádzkové náklady na údržbu</t>
  </si>
  <si>
    <t>Celkom úspora času cestujúcich v peňažnom vyjadrení</t>
  </si>
  <si>
    <t xml:space="preserve">Od roku </t>
  </si>
  <si>
    <t>je projekt v prevádzke, až od tohto roku je potrebné zohľadniť rozdielne vstupy pre scenár BEZ PROJEKTU a scenár S PROJEKTOM</t>
  </si>
  <si>
    <t xml:space="preserve"> - Pre účely kvantifikácie citlivosti a rizika sa pridajú ďalšie hárky s príslušným označením</t>
  </si>
  <si>
    <t xml:space="preserve"> - Bunky, do ktorých je požadované vloženie vstupných dát od spracovateľa CBA sú zvýraznené modrou farbou </t>
  </si>
  <si>
    <r>
      <t xml:space="preserve">→ </t>
    </r>
    <r>
      <rPr>
        <sz val="8"/>
        <rFont val="Arial"/>
        <family val="2"/>
        <charset val="238"/>
      </rPr>
      <t>Položku "ostatné" je potrebné špecifikovať v XLS súbore a ideálne aj v textovej časti CBA</t>
    </r>
  </si>
  <si>
    <t>(v prípade etapizácie projektu je možné zohľadniť čiastočné rozdielne vstupy aj skôr, napr. po dokončení I. etapy)</t>
  </si>
  <si>
    <t xml:space="preserve"> </t>
  </si>
  <si>
    <t>Spracovateľ uvedie kľúčové vstupy do CBA modelu, ktoré sú špecifické pre posudzovanú investíciu. Minimálne sa v prehľadnej forme uvedú tieto údaje:</t>
  </si>
  <si>
    <t>1) Charakteristika posudzovaných traťových úsekov (názov, dĺžka, ďalej v "km" členení na centrum mesta/intravilán mesta/intravilán obce/extravilán);</t>
  </si>
  <si>
    <t>4) Vstupy z dopravného modelu pre osobnú železničnú dopravu, a to najmä:</t>
  </si>
  <si>
    <t>počet cestujúcich</t>
  </si>
  <si>
    <t>úsekové jazdné časy vlakov</t>
  </si>
  <si>
    <t>čas prepravy vo formáte osobohodín</t>
  </si>
  <si>
    <t>prepravný výkon vo formáte osobokilometrov</t>
  </si>
  <si>
    <t>5) Vstupy z dopravného modelu pre nákladnú železničnú dopravu, a to najmä:</t>
  </si>
  <si>
    <t>prepravný výkov vo formáte tonokilometre</t>
  </si>
  <si>
    <t>prepravný výkon vo formáte vlakové kilometre</t>
  </si>
  <si>
    <t>prepravný čas vo formáte vlakové hodiny</t>
  </si>
  <si>
    <t>prepravný čas vo formáte tonohodiny</t>
  </si>
  <si>
    <t>počet vlakových hodín</t>
  </si>
  <si>
    <t>Požadované údaje je potrebné uviesť samostatne pre scenár "bez projektu" a scenár "s projektom"</t>
  </si>
  <si>
    <t xml:space="preserve">počet vlakových kilometrov </t>
  </si>
  <si>
    <t>počet osobných vlakov po úsekoch</t>
  </si>
  <si>
    <t>počet nákladných vlakov po úsekoch</t>
  </si>
  <si>
    <t>pre každý riadok v členení na rôzne kategórie osobných vlakov a trakčnú sústavu (EL poschodová jednotka, EL push-pull súprava, E rýchlik, EL osobný vlak, D osobný vlak, D motorová jednotka)</t>
  </si>
  <si>
    <t>pre každý riadok v členení podľa typu komodity (intermodál, automotive, sypké substráty, ostatné) a v členení elektrina/diesel</t>
  </si>
  <si>
    <t>V prípade presunu dopravných výkonov z cesty na železnicu</t>
  </si>
  <si>
    <t>Pre tieto účely sa primerane použijú ustanovenia a vzorový súbor pre cestnú dopravu</t>
  </si>
  <si>
    <t>Na základe dopravného modelu je potrebné stanoviť predpokladaný podiel prevedených výkonov zvlásť v osobnej a nákladnej doprave</t>
  </si>
  <si>
    <t>Prevedená doprava sa určí v takom formáte, aby bolo možné kvantifikovať aj nerealizované spoločenské náklady v cestnej doprave</t>
  </si>
  <si>
    <t>Požadované údaje je možné uviesť aj vo viacerých hárkoch</t>
  </si>
  <si>
    <t>Kvantifikácia prevedenej dopravy a jej spoločenské vyjadrenie by malo byť vždy oddelené od pôvodnej už existujúcej dopravy</t>
  </si>
  <si>
    <r>
      <t xml:space="preserve"> - Spracovateľ je povinný doplniť aj údaje do </t>
    </r>
    <r>
      <rPr>
        <sz val="8"/>
        <color rgb="FF3399FF"/>
        <rFont val="Arial"/>
        <family val="2"/>
        <charset val="238"/>
      </rPr>
      <t>modro-vyznačených hárkov</t>
    </r>
    <r>
      <rPr>
        <sz val="8"/>
        <rFont val="Arial"/>
        <family val="2"/>
        <charset val="238"/>
      </rPr>
      <t xml:space="preserve"> podľa pokynov v nich uvedených</t>
    </r>
  </si>
  <si>
    <t>Požadované údaje je potrebné uviesť pre každý rok referenčného obdobia zvlášť</t>
  </si>
  <si>
    <t>Oprávnené výdavky (investičné)</t>
  </si>
  <si>
    <t>Oprávnené výdavky (interné riadenie)</t>
  </si>
  <si>
    <t>Oprávnené výdavky SPOLU</t>
  </si>
  <si>
    <t>ak oprávnené v rámci predloženej ŽoNFP</t>
  </si>
  <si>
    <t>2.2 Výpočet dĺžky referenčného obdobia projektu</t>
  </si>
  <si>
    <t>Relevantný Infraštrukturálny prvok</t>
  </si>
  <si>
    <t>Výška investície</t>
  </si>
  <si>
    <t>Váha prvku</t>
  </si>
  <si>
    <t>Protihlukové steny</t>
  </si>
  <si>
    <t>Vážená priemerná životnosť projektu</t>
  </si>
  <si>
    <t>Dĺžka referenčného obdobia</t>
  </si>
  <si>
    <t>Priepusty, podchody</t>
  </si>
  <si>
    <t>Mosty (železobetónové, klenbové alebo masívne)</t>
  </si>
  <si>
    <t>Mosty (oceľové)</t>
  </si>
  <si>
    <t>Mosty (lávky)</t>
  </si>
  <si>
    <t>Pozemné stavby (budovy)</t>
  </si>
  <si>
    <t>Pozemné stavby (objekty pre technologické zariadenia)</t>
  </si>
  <si>
    <t>Nástupištia vrátane zastrešenia</t>
  </si>
  <si>
    <t>Cesty, parkoviská, spevnené plochy, chodníky, cyklotrasy</t>
  </si>
  <si>
    <t>Trať (železničný spodok)</t>
  </si>
  <si>
    <t>Trať (železničný zvršok vrátane výhybiek)</t>
  </si>
  <si>
    <t>Zárubné a oporné múry, spevnenie svahu</t>
  </si>
  <si>
    <t>Zabezpečovacie zariadenia</t>
  </si>
  <si>
    <t>Oznamovacie zariadenia</t>
  </si>
  <si>
    <t>Eskalátory, výťahy</t>
  </si>
  <si>
    <t>...</t>
  </si>
  <si>
    <r>
      <t xml:space="preserve">→ </t>
    </r>
    <r>
      <rPr>
        <sz val="8"/>
        <rFont val="Arial"/>
        <family val="2"/>
        <charset val="238"/>
      </rPr>
      <t>Tieto položky sa vyčísľujú pre účely výpočtu príspevku (spolufinancovanie mimo ŠR), napr. PSK 2021-2027</t>
    </r>
  </si>
  <si>
    <t>Stavebné výdavky - Mosty (železobetónové, klenbové alebo masívne)</t>
  </si>
  <si>
    <t>Stavebné objekty mostov železničných aj cestných, vrátane rekonštrukcií mostov, mimoúrovňové cestné križovatky;</t>
  </si>
  <si>
    <t>Stavebné výdavky - Mosty (oceľové)</t>
  </si>
  <si>
    <t>Stavebné objekty mostov s oceľovou konštrukciou vrátane rekonštrukcie;</t>
  </si>
  <si>
    <t>Stavebné výdavky - Mosty (lávky)</t>
  </si>
  <si>
    <t>Stavebné objekty mostov - lávok určených pre chodcov a cyklistov;</t>
  </si>
  <si>
    <t>Stavebné výdavky - Priepusty, podchody</t>
  </si>
  <si>
    <t>Stavebné objekty priepustov, podchodov, podjazdov;</t>
  </si>
  <si>
    <t>Stavebné výdavky - Pozemné stavby (budovy)</t>
  </si>
  <si>
    <t>Stavebné objekty budov, napr. portálové budovy, staničné budovy, iné budovy pre netechnologické zariadenia;</t>
  </si>
  <si>
    <t>Stavebné výdavky - Pozemné stavby (objekty pre technologické zariadenia)</t>
  </si>
  <si>
    <t>Stavebné objekty pozemných stavieb - objektov pre technologické zariadenia;</t>
  </si>
  <si>
    <t>Stavebné výdavky - Nástupištia vrátane zastrešenia</t>
  </si>
  <si>
    <t>Stavebné výdavky - Cesty, parkoviská, spevnené plochy, chodníky, cyklotrasy</t>
  </si>
  <si>
    <t>Stavebné objekty objektovej ciest rôznych kategórií, parkovísk, spevnených plôch, chodníkov pre peších, cyklotrasy;</t>
  </si>
  <si>
    <t>Stavebné výdavky - Trať (železničný spodok)</t>
  </si>
  <si>
    <t>Stavebné výdavky - Trať (železničný zvršok vrátane výhybiek)</t>
  </si>
  <si>
    <t>Stavebné objekty železničného zvršku vrátane trate v tuneli, výhybky;</t>
  </si>
  <si>
    <t>Stavebné výdavky - Zárubné a oporné múry, spevnenie svahu</t>
  </si>
  <si>
    <t>Stavebné objekty oporných, zárubných múrov, vrátane sanácie a spevňovanie svahu;</t>
  </si>
  <si>
    <t>Stavebné výdavky - Protihlukové steny</t>
  </si>
  <si>
    <t>Stavebné objekty protihlukových stien a ďalších opatrení ochrany životného prostredia;</t>
  </si>
  <si>
    <t>Stavebné výdavky - Zabezpečovacie zariadenia</t>
  </si>
  <si>
    <t>Stavebné výdavky - Oznamovacie zariadenia</t>
  </si>
  <si>
    <t>Stavebné výdavky - Eskalátory, výťahy</t>
  </si>
  <si>
    <t>Stavebné objekty (položky) eskalátorov a výťahov na staniciach (termináloch, zastávkach);</t>
  </si>
  <si>
    <t>Všetky objekty, ktoré budú odovzdané iným budúcim správcom (okrem preložky ciest), napr. úpravy vodných tokov, inžinierskych sietí a pod;</t>
  </si>
  <si>
    <t>Položka nevstupuje do finančnej/ekonomickej analýzy (okrem hodnotenia ex-post ak relevantné), zvyčajne max. 10% z rozpočtu;</t>
  </si>
  <si>
    <t>Položka nevstupuje do finančnej/ekonomickej analýzy (okrem hodnotenia ex-post ak relevantné), v zmysle platných metodických pokynov.</t>
  </si>
  <si>
    <t>krát počas referenčného obdobia</t>
  </si>
  <si>
    <t>5.3 Štruktúra financovania* **</t>
  </si>
  <si>
    <t>z toho: Úver</t>
  </si>
  <si>
    <t>**štruktúru je možné meniť podľa potreby, napr. v prípade konsolidovanej analýzy</t>
  </si>
  <si>
    <t>6.1 Finančná čistá súčasná hodnota investície (FRR_C)</t>
  </si>
  <si>
    <t>6.2 Finančná čistá súčasná hodnota kapitálu (FNPV_K)</t>
  </si>
  <si>
    <t>Finančné vnútorné výnosové percento investície (FIRR_C)</t>
  </si>
  <si>
    <t>Celkom úspora</t>
  </si>
  <si>
    <t>Počet rokov výstavby</t>
  </si>
  <si>
    <t>Maximálny počet rokov prevádzky</t>
  </si>
  <si>
    <t>---</t>
  </si>
  <si>
    <t>S/I</t>
  </si>
  <si>
    <t>Množstvo prepraveného tovaru (tony), z toho:</t>
  </si>
  <si>
    <t>8.1 Jazdný čas nákladných vlakov (existujúca doprava) v hod.</t>
  </si>
  <si>
    <t>8.2 Jazdný čas nákladných vlakov (prevedená doprava) v hod.</t>
  </si>
  <si>
    <t>7.1 Čas cestujúcich strávených cestovaním (existujúci cestujúci) v hod.</t>
  </si>
  <si>
    <t>7.2 Čas cestujúcich strávených cestovaním (prevedení cestujúci) v hod.</t>
  </si>
  <si>
    <t>7.3 Čas cestujúcich strávených cestovaním (cestujúci na nadväzujúcich úsekoch) v hod.</t>
  </si>
  <si>
    <t>Pozn.: iba ak relevantné v zmysle dopravného modelu</t>
  </si>
  <si>
    <t>Upozornenie:</t>
  </si>
  <si>
    <t>Osobné automobily (benzín)</t>
  </si>
  <si>
    <t>Osobné automobily (nafta)</t>
  </si>
  <si>
    <t>Osobné automobily (elektrina)</t>
  </si>
  <si>
    <t>Celkom benzín</t>
  </si>
  <si>
    <t>Celkom nafta</t>
  </si>
  <si>
    <t>Celkom elektrina</t>
  </si>
  <si>
    <t>Elektrina</t>
  </si>
  <si>
    <t>9.8 Úspora dodatočnej spotreby v peňažnom vyjadrení (v EUR)</t>
  </si>
  <si>
    <t>9.1 Spotreba PHM/E (litre resp. kWh pre elektrický pohon)</t>
  </si>
  <si>
    <t>9.2 Spotreba PHM/E (litre resp. kWh pre elektrický pohon)</t>
  </si>
  <si>
    <t>9.3 Spotreba PHM/E (litre resp. kWh pre elektrický pohon)</t>
  </si>
  <si>
    <t>9.4 Úspora spotreby PHM/E v peňažnom vyjadrení (v EUR)</t>
  </si>
  <si>
    <t>9.5 Dodatočná spotreba PHM/E (litre resp. kWh pre elektrický pohon)</t>
  </si>
  <si>
    <t>9.6 Dodatočná spotreba PHM/E (litre resp. kWh pre elektrický pohon)</t>
  </si>
  <si>
    <t>9.7 Dodatočná spotreba PHM/E (litre resp. kWh pre elektrický pohon)</t>
  </si>
  <si>
    <t>9.9 Úspora PHM/E celkom v peňažnom vyjadrení (v EUR)</t>
  </si>
  <si>
    <t>Ekonomické toky</t>
  </si>
  <si>
    <t>9.9 Úspora prevádzkových nákladov vlakov celkom v peňažnom vyjadrení (v EUR)</t>
  </si>
  <si>
    <t>prevádzkové náklady vlakov</t>
  </si>
  <si>
    <t>prevedení cestujúci (cestná doprava)</t>
  </si>
  <si>
    <t>prevedená preprava tovarov (cestná doprava)</t>
  </si>
  <si>
    <t>spotreba PHM/E (cestná doprava)</t>
  </si>
  <si>
    <t>ostatné prevádzkové náklady vozidiel (cestná doprava)</t>
  </si>
  <si>
    <t>železničná doprava</t>
  </si>
  <si>
    <t>cestná doprava</t>
  </si>
  <si>
    <t>Zostatková hodnota investície</t>
  </si>
  <si>
    <t>Čisté ekonomické toky</t>
  </si>
  <si>
    <t>existujúci cestujúci (železničná doprava)</t>
  </si>
  <si>
    <t>cestujúci v nadväzujúcich úsekoch (železničná doprava)</t>
  </si>
  <si>
    <t>existujúca preprava tovarov (železničná doprava)</t>
  </si>
  <si>
    <t>9.1 Jazdný čas vozidiel (hodiny)</t>
  </si>
  <si>
    <t>9.2 Jazdný čas vozidiel (hodiny)</t>
  </si>
  <si>
    <t>9.3 Jazdný čas vozidiel (hodiny)</t>
  </si>
  <si>
    <t>9.4 Úspora časovej zložky nákladov na prevádzku v peňažnom vyjadrení (v EUR)</t>
  </si>
  <si>
    <t>9.5 Jazdná vzdialenosť (kilometre)</t>
  </si>
  <si>
    <t>9.6 Jazdná vzdialenosť (kilometre)</t>
  </si>
  <si>
    <t>9.7 Jazdná vzdialenosť (kilometre)</t>
  </si>
  <si>
    <t>9.8 Úspora km zložky nákladov na prevádzku v peňažnom vyjadrení (v EUR)</t>
  </si>
  <si>
    <t>9.9 Úspora ostatných prevádzkových nákladov vozidiel celkom v peňažnom vyjadrení (v EUR)</t>
  </si>
  <si>
    <t>Do 4 mil. hrubých ton/rok/koľaj vrátane</t>
  </si>
  <si>
    <t>Nad 4 mil. hrubých ton/rok/koľaj</t>
  </si>
  <si>
    <t>Pomer oblúkov na dĺžke traťovej koľaje</t>
  </si>
  <si>
    <t>Do 40 % vrátane</t>
  </si>
  <si>
    <t>Nad 40 %</t>
  </si>
  <si>
    <t>nemodernizovaná (nad 20 rokov)</t>
  </si>
  <si>
    <t>modernizovaná (do 20 rokov vrátane)</t>
  </si>
  <si>
    <t>Typ koľaje</t>
  </si>
  <si>
    <t>Hlavná</t>
  </si>
  <si>
    <t>Vedľajšia</t>
  </si>
  <si>
    <t>Priemerné ročné prevádzkové výdavky na 1 km traťovej koľaje v EUR (CÚ 2023)</t>
  </si>
  <si>
    <t>Priemerné ročné prevádzkové výdavky na 1 km staničnej koľaje v EUR (CÚ 2023)</t>
  </si>
  <si>
    <t>Priemerné ročné prevádzkové výdavky na 1 ks výhybky v EUR (CÚ 2023)</t>
  </si>
  <si>
    <t xml:space="preserve">Priemerné ročné prevádzkové výdavky na 1 m2 plochy železničného mosta v EUR (CÚ 2023) </t>
  </si>
  <si>
    <t>Priemerné ročné prevádzkové výdavky na železničné tunely v EUR (CÚ 2023)</t>
  </si>
  <si>
    <t>1 km tunela</t>
  </si>
  <si>
    <t>1 portál</t>
  </si>
  <si>
    <t>Typ objektu</t>
  </si>
  <si>
    <t>Nástupištia a prístrešky</t>
  </si>
  <si>
    <t>Budovy nad 20 m2</t>
  </si>
  <si>
    <t>Poloautomatický blok</t>
  </si>
  <si>
    <t>Automatické hradlo</t>
  </si>
  <si>
    <t>Automatický blok</t>
  </si>
  <si>
    <t>Integrované v elektronickom stavadle</t>
  </si>
  <si>
    <t>Jednosmerný</t>
  </si>
  <si>
    <t>Obojsmerný</t>
  </si>
  <si>
    <t>Priemerné ročné prevádzkové výdavky na 1 m2 plochy pre cestujúcu verejnosť v EUR (CÚ 2023)</t>
  </si>
  <si>
    <t>Priemerné ročné prevádzkové výdavky na traťové ZABZAR na 1 km traťovej koľaje v EUR (CÚ 2023)</t>
  </si>
  <si>
    <t>Ručne prestavovaná výhybka</t>
  </si>
  <si>
    <t>Ústredne prestavovaná výhybka</t>
  </si>
  <si>
    <t>Všetky</t>
  </si>
  <si>
    <t>Kategória 2</t>
  </si>
  <si>
    <t>Kategória 3</t>
  </si>
  <si>
    <t>Reléové</t>
  </si>
  <si>
    <t>Elektronické</t>
  </si>
  <si>
    <t>1 km trate</t>
  </si>
  <si>
    <t>1 centrála</t>
  </si>
  <si>
    <t>Priemerné ročné prevádzkové výdavky GSM-R v EUR (CÚ 2023)</t>
  </si>
  <si>
    <t>Priemerné ročné prevádzkové výdavky na staničné ZABZAR v EUR (CÚ 2023)</t>
  </si>
  <si>
    <t>Typ trakčnej sústavy</t>
  </si>
  <si>
    <t>nemodernizované (nad 20 rokov)</t>
  </si>
  <si>
    <t>modernizované (do 20 rokov vrátane)</t>
  </si>
  <si>
    <t>Priemerné ročné prevádzkové výdavky na 1 ks priecestného ZABZAR v EUR (CÚ 2023)</t>
  </si>
  <si>
    <t>Priemerné ročné prevádzkové výdavky zariadení elektrickej trakcie na 1 km traťovej koľaje v EUR (CÚ 2023)</t>
  </si>
  <si>
    <t>Príručka CBA, Tabuľka 16</t>
  </si>
  <si>
    <t>Príručka CBA, Tabuľka 17</t>
  </si>
  <si>
    <t>Príručka CBA, Tabuľka 18</t>
  </si>
  <si>
    <t>Priemerné ročné prevádzkové výdavky zariadení elektrickej trackie na 1 km staničnej koľaje v EUR (CÚ 2023)</t>
  </si>
  <si>
    <t>Priemerné ročné prevádzkové výdavky napájacích a spínacích staníc na 1 kVA v EUR (CÚ 2023)</t>
  </si>
  <si>
    <t>Príručka CBA, časť 4.2.1</t>
  </si>
  <si>
    <t>Príručka CBA, Tabuľka 27</t>
  </si>
  <si>
    <t>Hodnoty času tovaru v podmienkach SR (v EUR/tona/hodina, v CÚ 2023)</t>
  </si>
  <si>
    <t>Príručka CBA, Tabuľka 36</t>
  </si>
  <si>
    <t>Príručka CBA, Tabuľka 39</t>
  </si>
  <si>
    <t>Príručka CBA, Tabuľka 40</t>
  </si>
  <si>
    <t>Príručka CBA, časť 4.2.2.6</t>
  </si>
  <si>
    <t>Príručka CBA, tabuľka 43</t>
  </si>
  <si>
    <t>Príručka CBA, tabuľka 45</t>
  </si>
  <si>
    <t>Príručka CBA, tabuľka 46</t>
  </si>
  <si>
    <t>Príručka CBA, časť 4.2.2.7</t>
  </si>
  <si>
    <r>
      <t>CO</t>
    </r>
    <r>
      <rPr>
        <vertAlign val="subscript"/>
        <sz val="8"/>
        <color rgb="FF000000"/>
        <rFont val="Arial"/>
        <family val="2"/>
        <charset val="238"/>
      </rPr>
      <t>2</t>
    </r>
    <r>
      <rPr>
        <sz val="8"/>
        <color rgb="FF000000"/>
        <rFont val="Arial"/>
        <family val="2"/>
      </rPr>
      <t>e (pre rok 2020 = 111,9 EUR/t v CÚ 2023)</t>
    </r>
  </si>
  <si>
    <t>Príručka CBA, tabuľka 47</t>
  </si>
  <si>
    <t>Príručka CBA, tabuľka 48</t>
  </si>
  <si>
    <t>Priemerné ročné prevádzkové výdavky (diaľnice, rýchlostné cesty, cesty I. triedy) v CÚ 2023</t>
  </si>
  <si>
    <t>existujúci most (stavebný stav 3-4)</t>
  </si>
  <si>
    <t>pôvodný most (stavebný stav 5 a horšie) odľahčený</t>
  </si>
  <si>
    <t>pôvodný most (stavebný stav 3-4) odľahčený</t>
  </si>
  <si>
    <t>nový most alebo existujúci most v stavebnom stave 1-2</t>
  </si>
  <si>
    <t>! V EA potrebné upraviť o konverzný faktor</t>
  </si>
  <si>
    <t>Osobné automobily (mestské prostredie)</t>
  </si>
  <si>
    <t>Osobné automobily (mimo mesta)</t>
  </si>
  <si>
    <t>Hodnota času tovaru (hodina) na jedno SNV/ŤNV (v EUR, CÚ 2023)</t>
  </si>
  <si>
    <t>Osobné vozidlá (elektrina)</t>
  </si>
  <si>
    <t>Skladba osobných áut podľa typu pohonu</t>
  </si>
  <si>
    <t>Dodatočná spotreba pohonných hmôt v závislosti od kategórie vozidla a rýchlostného obmedzenia v litroch resp. kWh</t>
  </si>
  <si>
    <t>v EUR 
(CÚ 2023)</t>
  </si>
  <si>
    <t>Benzín / liter</t>
  </si>
  <si>
    <t>Nafta / liter</t>
  </si>
  <si>
    <t>Elektrina / kWh</t>
  </si>
  <si>
    <t>Príručka CBA, časť 4.2.2.4</t>
  </si>
  <si>
    <t>Priemerné náklady na prevádzku cestných vozidiel (CÚ 2023)</t>
  </si>
  <si>
    <t>Relatívna miera bezpečnosti existujúcej pozemnej komunikácie podľa typu a podľa kategórie zranenia na 100 miliónov vozidlových km</t>
  </si>
  <si>
    <t>Existujúca cesta</t>
  </si>
  <si>
    <t>extravilán, priemer pre SR</t>
  </si>
  <si>
    <t>intravilán, priemer pre SR</t>
  </si>
  <si>
    <t>extravilán, podpriemerne bezpečná</t>
  </si>
  <si>
    <t>extr_pod</t>
  </si>
  <si>
    <t>intravilán, podpriemerne bezpečná</t>
  </si>
  <si>
    <t>intr_pod</t>
  </si>
  <si>
    <t>extravilán, nadpriemerne bezpečná</t>
  </si>
  <si>
    <t>extr_nad</t>
  </si>
  <si>
    <t>intravilán, nadpriemerne bezpečná</t>
  </si>
  <si>
    <t>intr_nad</t>
  </si>
  <si>
    <t>Príručka CBA, Tabuľka 37</t>
  </si>
  <si>
    <t>Príručka CBA, Tabuľka 38</t>
  </si>
  <si>
    <t>Príručka CBA, tabuľka 44</t>
  </si>
  <si>
    <r>
      <t>CO</t>
    </r>
    <r>
      <rPr>
        <i/>
        <vertAlign val="subscript"/>
        <sz val="8"/>
        <rFont val="Arial"/>
        <family val="2"/>
        <charset val="238"/>
      </rPr>
      <t xml:space="preserve">2 </t>
    </r>
    <r>
      <rPr>
        <i/>
        <sz val="8"/>
        <rFont val="Arial"/>
        <family val="2"/>
        <charset val="238"/>
      </rPr>
      <t>(elektromobilita)</t>
    </r>
  </si>
  <si>
    <r>
      <t>Prepočet úspory na CO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e</t>
    </r>
  </si>
  <si>
    <t>Osobné vozidlá (centrum mesta)</t>
  </si>
  <si>
    <t>Osobné vozidlá (intravilán mesta)</t>
  </si>
  <si>
    <t>Osobné vozidlá (intravilán obce)</t>
  </si>
  <si>
    <t>Ľahké nákladné vozidlá (centrum mesta)</t>
  </si>
  <si>
    <t>Ľahké nákladné vozidlá (intravilán mesta)</t>
  </si>
  <si>
    <t>Ľahké nákladné vozidlá (intravilán obce)</t>
  </si>
  <si>
    <t>Stredne ťažké nákladné vozidlá (centrum mesta)</t>
  </si>
  <si>
    <t>Stredne ťažké nákladné vozidlá (intravilán mesta)</t>
  </si>
  <si>
    <t>Stredne ťažké nákladné vozidlá (intravilán obce)</t>
  </si>
  <si>
    <t>Ťažké nákladné vozidlá (centrum mesta)</t>
  </si>
  <si>
    <t>Ťažké nákladné vozidlá (intravilán mesta)</t>
  </si>
  <si>
    <t>Ťažké nákladné vozidlá (intravilán obce)</t>
  </si>
  <si>
    <t>Autobusy (centrum mesta)</t>
  </si>
  <si>
    <t>Autobusy (intravilán mesta)</t>
  </si>
  <si>
    <t>Autobusy (intravilán obce)</t>
  </si>
  <si>
    <t>Masívny alebo kombinovaný</t>
  </si>
  <si>
    <t>Príručka CBA, Tabuľka 35</t>
  </si>
  <si>
    <t>nový tunel</t>
  </si>
  <si>
    <t>Koeficient pre čas stávený chôdzou</t>
  </si>
  <si>
    <t>Príručka CBA, časť 4.2.2.2</t>
  </si>
  <si>
    <t>Kategória tovaru</t>
  </si>
  <si>
    <t>Váhy (koeficienty) pre časovú zložku čakania na dopravu</t>
  </si>
  <si>
    <t>Interval (min.)</t>
  </si>
  <si>
    <t>5 ≥</t>
  </si>
  <si>
    <t>16-20</t>
  </si>
  <si>
    <t>21-30</t>
  </si>
  <si>
    <t>31-40</t>
  </si>
  <si>
    <t>41-60</t>
  </si>
  <si>
    <t>61-120</t>
  </si>
  <si>
    <t>121-200</t>
  </si>
  <si>
    <t>201 ≤</t>
  </si>
  <si>
    <t>koeficient</t>
  </si>
  <si>
    <t>krátke cesty, vysoká frekvencia</t>
  </si>
  <si>
    <t>dlhé cesty, nízka frekvencia</t>
  </si>
  <si>
    <t xml:space="preserve"> 6-10</t>
  </si>
  <si>
    <t xml:space="preserve"> 11-15</t>
  </si>
  <si>
    <t>Príručka CBA, Tabuľka 26</t>
  </si>
  <si>
    <t>min.</t>
  </si>
  <si>
    <t>max.</t>
  </si>
  <si>
    <t>Penalizácia za prestup (minúty)</t>
  </si>
  <si>
    <t>Vypočíta sa v hárku "02 Zostatková hodnota", v prípade kratšieho obdobia ako 40 rokov sa hárky primerane upravia</t>
  </si>
  <si>
    <r>
      <t>PM</t>
    </r>
    <r>
      <rPr>
        <vertAlign val="subscript"/>
        <sz val="8"/>
        <rFont val="Arial"/>
        <family val="2"/>
        <charset val="238"/>
      </rPr>
      <t>2,5</t>
    </r>
    <r>
      <rPr>
        <sz val="8"/>
        <rFont val="Arial"/>
        <family val="2"/>
      </rPr>
      <t xml:space="preserve"> - Centrum miest</t>
    </r>
  </si>
  <si>
    <r>
      <t>PM</t>
    </r>
    <r>
      <rPr>
        <vertAlign val="subscript"/>
        <sz val="8"/>
        <rFont val="Arial"/>
        <family val="2"/>
        <charset val="238"/>
      </rPr>
      <t>2,5</t>
    </r>
    <r>
      <rPr>
        <sz val="8"/>
        <rFont val="Arial"/>
        <family val="2"/>
      </rPr>
      <t xml:space="preserve"> - Extravilán, intravilány obcí a miest</t>
    </r>
  </si>
  <si>
    <r>
      <t>NO</t>
    </r>
    <r>
      <rPr>
        <vertAlign val="subscript"/>
        <sz val="8"/>
        <rFont val="Arial"/>
        <family val="2"/>
        <charset val="238"/>
      </rPr>
      <t>X</t>
    </r>
    <r>
      <rPr>
        <sz val="8"/>
        <rFont val="Arial"/>
        <family val="2"/>
      </rPr>
      <t xml:space="preserve"> - Centrum miest</t>
    </r>
  </si>
  <si>
    <r>
      <t>NO</t>
    </r>
    <r>
      <rPr>
        <vertAlign val="subscript"/>
        <sz val="8"/>
        <rFont val="Arial"/>
        <family val="2"/>
        <charset val="238"/>
      </rPr>
      <t>X</t>
    </r>
    <r>
      <rPr>
        <sz val="8"/>
        <rFont val="Arial"/>
        <family val="2"/>
      </rPr>
      <t xml:space="preserve"> - Extravilán, intravilány obcí a miest</t>
    </r>
  </si>
  <si>
    <r>
      <t>SO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</rPr>
      <t xml:space="preserve"> - Všetky územia</t>
    </r>
  </si>
  <si>
    <r>
      <t>NH</t>
    </r>
    <r>
      <rPr>
        <vertAlign val="subscript"/>
        <sz val="8"/>
        <rFont val="Arial"/>
        <family val="2"/>
        <charset val="238"/>
      </rPr>
      <t>3</t>
    </r>
    <r>
      <rPr>
        <sz val="8"/>
        <rFont val="Arial"/>
        <family val="2"/>
      </rPr>
      <t xml:space="preserve"> - Všetky územia</t>
    </r>
  </si>
  <si>
    <t>9.10 Úspora PHM celkom (kilogramy resp. kWh)</t>
  </si>
  <si>
    <t>Priemerná spotreba pohonných hmôt v závislosti od kategórie vozidla a rýchlosti v litroch/km resp. v kWh na 100 km</t>
  </si>
  <si>
    <r>
      <t>Prepočet úspory na CO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e v kg</t>
    </r>
  </si>
  <si>
    <r>
      <t>Výpočet úspory CO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e v kg</t>
    </r>
  </si>
  <si>
    <r>
      <t>Úspora CO</t>
    </r>
    <r>
      <rPr>
        <b/>
        <vertAlign val="subscript"/>
        <sz val="8"/>
        <rFont val="Arial"/>
        <family val="2"/>
        <charset val="238"/>
      </rPr>
      <t>2</t>
    </r>
    <r>
      <rPr>
        <b/>
        <sz val="8"/>
        <rFont val="Arial"/>
        <family val="2"/>
        <charset val="238"/>
      </rPr>
      <t>e celkom v kg za všetky vlaky</t>
    </r>
  </si>
  <si>
    <r>
      <t>PM</t>
    </r>
    <r>
      <rPr>
        <vertAlign val="subscript"/>
        <sz val="8"/>
        <rFont val="Arial"/>
        <family val="2"/>
        <charset val="238"/>
      </rPr>
      <t>2,5</t>
    </r>
    <r>
      <rPr>
        <sz val="8"/>
        <rFont val="Arial"/>
        <family val="2"/>
        <charset val="238"/>
      </rPr>
      <t xml:space="preserve"> centrum mesta</t>
    </r>
  </si>
  <si>
    <r>
      <t>PM</t>
    </r>
    <r>
      <rPr>
        <vertAlign val="subscript"/>
        <sz val="8"/>
        <rFont val="Arial"/>
        <family val="2"/>
        <charset val="238"/>
      </rPr>
      <t>2,5</t>
    </r>
    <r>
      <rPr>
        <sz val="8"/>
        <rFont val="Arial"/>
        <family val="2"/>
        <charset val="238"/>
      </rPr>
      <t xml:space="preserve"> extravilány, intravilány obcí a miest</t>
    </r>
  </si>
  <si>
    <r>
      <t>NO</t>
    </r>
    <r>
      <rPr>
        <vertAlign val="subscript"/>
        <sz val="8"/>
        <rFont val="Arial"/>
        <family val="2"/>
        <charset val="238"/>
      </rPr>
      <t>x</t>
    </r>
    <r>
      <rPr>
        <sz val="8"/>
        <rFont val="Arial"/>
        <family val="2"/>
        <charset val="238"/>
      </rPr>
      <t xml:space="preserve"> centrum mesta</t>
    </r>
  </si>
  <si>
    <r>
      <t>NO</t>
    </r>
    <r>
      <rPr>
        <vertAlign val="subscript"/>
        <sz val="8"/>
        <rFont val="Arial"/>
        <family val="2"/>
        <charset val="238"/>
      </rPr>
      <t>x</t>
    </r>
    <r>
      <rPr>
        <sz val="8"/>
        <rFont val="Arial"/>
        <family val="2"/>
        <charset val="238"/>
      </rPr>
      <t xml:space="preserve"> extravilány, intravilány obcí a miest</t>
    </r>
  </si>
  <si>
    <t>Bezpečnosť (cestná doprava)</t>
  </si>
  <si>
    <t>14.1 Ekonomická analýza (vplyv na blahobyt spoločnosti)</t>
  </si>
  <si>
    <t>13.1 Jazdná vzdialenosť (kilometre)</t>
  </si>
  <si>
    <t>13.2 Jazdná vzdialenosť (kilometre)</t>
  </si>
  <si>
    <t>13.3 Jazdná vzdialenosť (kilometre)</t>
  </si>
  <si>
    <t>13.4 Úspora nákladov z hluku peňažnom vyjadrení (EUR)</t>
  </si>
  <si>
    <t>13.1 Jazdná vzdialenosť (vlakové kilometre)</t>
  </si>
  <si>
    <t>13.2 Jazdná vzdialenosť (vlakové kilometre)</t>
  </si>
  <si>
    <t>13.3 Jazdná vzdialenosť (vlakové kilometre)</t>
  </si>
  <si>
    <t>12.1 Množstvo emitovaných skleníkových plynov (kilogramy)</t>
  </si>
  <si>
    <t>12.2 Množstvo emitovaných skleníkových plynov (kilogramy)</t>
  </si>
  <si>
    <t>12.3 Množstvo emitovaných skleníkových plynov (kilogramy)</t>
  </si>
  <si>
    <t>12.4 Úspora emitovaných skleníkových plynov v peňažnom vyjadrení (EUR)</t>
  </si>
  <si>
    <t>12.1 Množstvo emitovaných skleníkových plynov naftových vlakov (kilogramy)</t>
  </si>
  <si>
    <t>12.2 Množstvo emitovaných skleníkových plynov naftových vlakov (kilogramy)</t>
  </si>
  <si>
    <t>12.3 Množstvo emitovaných skleníkových plynov naftových vlakov (kilogramy)</t>
  </si>
  <si>
    <t>12.4 Spotreba elektrických vlakov (kWh)</t>
  </si>
  <si>
    <t>12.5 Spotreba elektrických vlakov (kWh)</t>
  </si>
  <si>
    <t>12.6 Spotreba elektrických vlakov (kWh)</t>
  </si>
  <si>
    <t>12.7 Úspora emitovaných skleníkových plynov v peňažnom vyjadrení (EUR)</t>
  </si>
  <si>
    <t>11.1 Množstvo emitovaných znečisťujúcich látok (kilogramy)</t>
  </si>
  <si>
    <t>11.2 Množstvo emitovaných znečisťujúcich látok (kilogramy)</t>
  </si>
  <si>
    <t>11.3 Množstvo emitovaných znečisťujúcich látok (kilogramy)</t>
  </si>
  <si>
    <t>11.4 Úspora emitovaných znečisťujúcich látok v peňažnom vyjadrení (EUR)</t>
  </si>
  <si>
    <t>11.2 Spotreba nafty vlakov (kilogramy)</t>
  </si>
  <si>
    <t>11.3 Spotreba nafty vlakov (kilogramy)</t>
  </si>
  <si>
    <t>11.1 Spotreba nafty vlakov (kilogramy)</t>
  </si>
  <si>
    <t>11.4 Množstvo emitovaných znečisťujúcich látok (kilogramy)</t>
  </si>
  <si>
    <t>11.5 Množstvo emitovaných znečisťujúcich látok (kilogramy)</t>
  </si>
  <si>
    <t>11.6 Množstvo emitovaných znečisťujúcich látok (kilogramy)</t>
  </si>
  <si>
    <t>11.7 Úspora emitovaných znečisťujúcich látok v peňažnom vyjadrení (EUR)</t>
  </si>
  <si>
    <t>10.1 Náklady z dopravných nehôd (v EUR)</t>
  </si>
  <si>
    <t>10.2 Náklady z dopravných nehôd (v EUR)</t>
  </si>
  <si>
    <t>10.3 Náklady z dopravných nehôd (v EUR)</t>
  </si>
  <si>
    <t>Príručka CBA, Tabuľka 19</t>
  </si>
  <si>
    <t>Príručka CBA, Tabuľka 41</t>
  </si>
  <si>
    <t>Príručka CBA, tabuľka 49</t>
  </si>
  <si>
    <t>Príručka CBA, Tabuľka 31</t>
  </si>
  <si>
    <t>Príručka CBA, tabuľka 32</t>
  </si>
  <si>
    <t>Stavebné výdavky - Trakčné a energetické zariadenia</t>
  </si>
  <si>
    <t>Stavebné objekty súvisiace s elektrifikáciou trate, trakčné napájacie stanice, silnoprúdové zariadenia a technológie, trakčné vedenie;</t>
  </si>
  <si>
    <t>Trakčné a energetické zariadenia</t>
  </si>
  <si>
    <t>2) Údaje v členení pre transparentný výpočet prevádzkových výdavkov, osobitný výpočet pre položku riadenie projektu (časť 3.2.4.2 Príručky);</t>
  </si>
  <si>
    <t>3) Údaje v členení pre transparentný výpočet prevádzkových príjmov (časť 3.2.5.2 Príručky, v zmysle opatrenia DÚ 2/2018);</t>
  </si>
  <si>
    <t>Pomer príspevku (EÚ)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</si>
</sst>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€&quot;_-;\-* #,##0.00\ &quot;€&quot;_-;_-* &quot;-&quot;??\ &quot;€&quot;_-;_-@_-"/>
    <numFmt numFmtId="164" formatCode="#,##0_ ;[Red]\-#,##0\ "/>
    <numFmt numFmtId="165" formatCode="0.0"/>
    <numFmt numFmtId="166" formatCode="#,##0.0"/>
    <numFmt numFmtId="167" formatCode="0.0%"/>
    <numFmt numFmtId="168" formatCode="#,##0.00_ ;[Red]\-#,##0.00\ "/>
    <numFmt numFmtId="169" formatCode="0.000"/>
    <numFmt numFmtId="170" formatCode="#,##0.0000"/>
    <numFmt numFmtId="171" formatCode="#,##0.00_ ;\-#,##0.00\ "/>
  </numFmts>
  <fonts count="40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8"/>
      <name val="Arial"/>
      <family val="2"/>
    </font>
    <font>
      <sz val="8"/>
      <color rgb="FF000000"/>
      <name val="Arial"/>
      <family val="2"/>
      <charset val="238"/>
    </font>
    <font>
      <sz val="8"/>
      <color rgb="FF000000"/>
      <name val="Arial"/>
      <family val="2"/>
    </font>
    <font>
      <sz val="10"/>
      <name val="Arial"/>
      <family val="2"/>
    </font>
    <font>
      <sz val="8"/>
      <color theme="0"/>
      <name val="Arial"/>
      <family val="2"/>
      <charset val="238"/>
    </font>
    <font>
      <sz val="8"/>
      <color theme="0" tint="-0.249977111117893"/>
      <name val="Arial"/>
      <family val="2"/>
      <charset val="238"/>
    </font>
    <font>
      <vertAlign val="subscript"/>
      <sz val="8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vertAlign val="subscript"/>
      <sz val="8"/>
      <name val="Arial"/>
      <family val="2"/>
      <charset val="238"/>
    </font>
    <font>
      <vertAlign val="subscript"/>
      <sz val="8"/>
      <color rgb="FF000000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3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22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3399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3"/>
      <name val="Arial"/>
      <family val="2"/>
      <charset val="238"/>
    </font>
    <font>
      <sz val="10"/>
      <name val="Arial"/>
      <family val="2"/>
      <charset val="238"/>
    </font>
    <font>
      <i/>
      <vertAlign val="subscript"/>
      <sz val="8"/>
      <name val="Arial"/>
      <family val="2"/>
      <charset val="238"/>
    </font>
    <font>
      <sz val="8"/>
      <color theme="0" tint="-0.499984740745262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FF3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9" fontId="3" fillId="0" borderId="0" applyFont="0" applyFill="0" applyBorder="0" applyAlignment="0" applyProtection="0"/>
    <xf numFmtId="0" fontId="2" fillId="0" borderId="0"/>
    <xf numFmtId="0" fontId="13" fillId="0" borderId="0"/>
    <xf numFmtId="0" fontId="1" fillId="0" borderId="0"/>
    <xf numFmtId="0" fontId="3" fillId="0" borderId="0"/>
    <xf numFmtId="44" fontId="37" fillId="0" borderId="0" applyFont="0" applyFill="0" applyBorder="0" applyAlignment="0" applyProtection="0"/>
    <xf numFmtId="0" fontId="3" fillId="0" borderId="0"/>
  </cellStyleXfs>
  <cellXfs count="481">
    <xf numFmtId="0" fontId="0" fillId="0" borderId="0" xfId="0"/>
    <xf numFmtId="0" fontId="6" fillId="0" borderId="0" xfId="0" applyFont="1"/>
    <xf numFmtId="0" fontId="4" fillId="0" borderId="0" xfId="0" applyFont="1" applyFill="1"/>
    <xf numFmtId="0" fontId="4" fillId="0" borderId="0" xfId="0" applyFont="1"/>
    <xf numFmtId="0" fontId="4" fillId="0" borderId="1" xfId="0" applyFont="1" applyBorder="1"/>
    <xf numFmtId="0" fontId="7" fillId="0" borderId="1" xfId="0" applyFont="1" applyBorder="1"/>
    <xf numFmtId="0" fontId="6" fillId="0" borderId="1" xfId="0" applyFont="1" applyBorder="1"/>
    <xf numFmtId="0" fontId="7" fillId="3" borderId="1" xfId="0" applyFont="1" applyFill="1" applyBorder="1"/>
    <xf numFmtId="0" fontId="6" fillId="3" borderId="1" xfId="0" applyFont="1" applyFill="1" applyBorder="1"/>
    <xf numFmtId="3" fontId="4" fillId="0" borderId="1" xfId="0" applyNumberFormat="1" applyFont="1" applyBorder="1"/>
    <xf numFmtId="3" fontId="4" fillId="2" borderId="1" xfId="0" applyNumberFormat="1" applyFont="1" applyFill="1" applyBorder="1"/>
    <xf numFmtId="3" fontId="4" fillId="0" borderId="1" xfId="0" applyNumberFormat="1" applyFont="1" applyFill="1" applyBorder="1"/>
    <xf numFmtId="0" fontId="7" fillId="0" borderId="1" xfId="0" applyFont="1" applyBorder="1" applyAlignment="1">
      <alignment wrapText="1"/>
    </xf>
    <xf numFmtId="3" fontId="7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3" fontId="7" fillId="0" borderId="1" xfId="0" applyNumberFormat="1" applyFont="1" applyBorder="1"/>
    <xf numFmtId="3" fontId="4" fillId="0" borderId="0" xfId="0" applyNumberFormat="1" applyFont="1"/>
    <xf numFmtId="0" fontId="4" fillId="0" borderId="1" xfId="0" applyFont="1" applyFill="1" applyBorder="1"/>
    <xf numFmtId="0" fontId="6" fillId="0" borderId="0" xfId="0" applyFont="1" applyFill="1" applyBorder="1"/>
    <xf numFmtId="0" fontId="7" fillId="0" borderId="1" xfId="0" applyFont="1" applyFill="1" applyBorder="1"/>
    <xf numFmtId="3" fontId="7" fillId="0" borderId="1" xfId="0" applyNumberFormat="1" applyFont="1" applyFill="1" applyBorder="1"/>
    <xf numFmtId="0" fontId="7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Border="1"/>
    <xf numFmtId="0" fontId="4" fillId="0" borderId="0" xfId="0" applyFont="1" applyBorder="1"/>
    <xf numFmtId="0" fontId="4" fillId="3" borderId="1" xfId="0" applyFont="1" applyFill="1" applyBorder="1"/>
    <xf numFmtId="0" fontId="7" fillId="0" borderId="2" xfId="0" applyFont="1" applyFill="1" applyBorder="1"/>
    <xf numFmtId="3" fontId="7" fillId="0" borderId="2" xfId="0" applyNumberFormat="1" applyFont="1" applyBorder="1"/>
    <xf numFmtId="0" fontId="7" fillId="0" borderId="3" xfId="0" applyFont="1" applyBorder="1"/>
    <xf numFmtId="3" fontId="7" fillId="0" borderId="3" xfId="0" applyNumberFormat="1" applyFont="1" applyBorder="1"/>
    <xf numFmtId="9" fontId="4" fillId="0" borderId="1" xfId="2" applyFont="1" applyFill="1" applyBorder="1"/>
    <xf numFmtId="0" fontId="7" fillId="0" borderId="0" xfId="0" applyFont="1" applyFill="1"/>
    <xf numFmtId="0" fontId="6" fillId="0" borderId="1" xfId="0" applyFont="1" applyFill="1" applyBorder="1"/>
    <xf numFmtId="3" fontId="4" fillId="0" borderId="0" xfId="0" applyNumberFormat="1" applyFont="1" applyFill="1"/>
    <xf numFmtId="164" fontId="4" fillId="0" borderId="0" xfId="0" applyNumberFormat="1" applyFont="1"/>
    <xf numFmtId="0" fontId="4" fillId="0" borderId="4" xfId="0" applyFont="1" applyBorder="1"/>
    <xf numFmtId="164" fontId="4" fillId="0" borderId="0" xfId="0" applyNumberFormat="1" applyFont="1" applyBorder="1"/>
    <xf numFmtId="0" fontId="4" fillId="0" borderId="2" xfId="0" applyFont="1" applyBorder="1"/>
    <xf numFmtId="0" fontId="7" fillId="4" borderId="1" xfId="0" applyFont="1" applyFill="1" applyBorder="1"/>
    <xf numFmtId="3" fontId="4" fillId="5" borderId="1" xfId="0" applyNumberFormat="1" applyFont="1" applyFill="1" applyBorder="1"/>
    <xf numFmtId="0" fontId="4" fillId="0" borderId="3" xfId="0" applyFont="1" applyBorder="1"/>
    <xf numFmtId="0" fontId="4" fillId="0" borderId="0" xfId="1" applyFont="1"/>
    <xf numFmtId="0" fontId="4" fillId="0" borderId="1" xfId="1" applyFont="1" applyBorder="1"/>
    <xf numFmtId="0" fontId="7" fillId="0" borderId="1" xfId="1" applyFont="1" applyBorder="1"/>
    <xf numFmtId="0" fontId="6" fillId="0" borderId="1" xfId="1" applyFont="1" applyBorder="1"/>
    <xf numFmtId="0" fontId="7" fillId="3" borderId="1" xfId="1" applyFont="1" applyFill="1" applyBorder="1"/>
    <xf numFmtId="0" fontId="6" fillId="3" borderId="1" xfId="1" applyFont="1" applyFill="1" applyBorder="1"/>
    <xf numFmtId="0" fontId="7" fillId="0" borderId="0" xfId="1" applyFont="1"/>
    <xf numFmtId="164" fontId="4" fillId="0" borderId="1" xfId="1" applyNumberFormat="1" applyFont="1" applyBorder="1"/>
    <xf numFmtId="2" fontId="7" fillId="3" borderId="1" xfId="1" applyNumberFormat="1" applyFont="1" applyFill="1" applyBorder="1" applyAlignment="1">
      <alignment horizontal="center" wrapText="1"/>
    </xf>
    <xf numFmtId="0" fontId="4" fillId="0" borderId="4" xfId="1" applyFont="1" applyBorder="1"/>
    <xf numFmtId="0" fontId="4" fillId="2" borderId="1" xfId="0" applyFont="1" applyFill="1" applyBorder="1"/>
    <xf numFmtId="9" fontId="4" fillId="0" borderId="3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0" fillId="0" borderId="1" xfId="0" applyFont="1" applyBorder="1"/>
    <xf numFmtId="0" fontId="1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9" fontId="4" fillId="0" borderId="4" xfId="2" applyFont="1" applyBorder="1" applyAlignment="1">
      <alignment horizontal="center"/>
    </xf>
    <xf numFmtId="0" fontId="7" fillId="3" borderId="8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4" fillId="7" borderId="10" xfId="0" applyFont="1" applyFill="1" applyBorder="1"/>
    <xf numFmtId="0" fontId="4" fillId="7" borderId="12" xfId="0" applyFont="1" applyFill="1" applyBorder="1"/>
    <xf numFmtId="0" fontId="4" fillId="7" borderId="11" xfId="0" applyFont="1" applyFill="1" applyBorder="1"/>
    <xf numFmtId="0" fontId="4" fillId="7" borderId="13" xfId="0" applyFont="1" applyFill="1" applyBorder="1"/>
    <xf numFmtId="0" fontId="4" fillId="7" borderId="0" xfId="0" applyFont="1" applyFill="1" applyBorder="1"/>
    <xf numFmtId="0" fontId="4" fillId="7" borderId="14" xfId="0" applyFont="1" applyFill="1" applyBorder="1"/>
    <xf numFmtId="0" fontId="4" fillId="7" borderId="15" xfId="0" applyFont="1" applyFill="1" applyBorder="1"/>
    <xf numFmtId="0" fontId="4" fillId="7" borderId="16" xfId="0" applyFont="1" applyFill="1" applyBorder="1"/>
    <xf numFmtId="0" fontId="4" fillId="7" borderId="17" xfId="0" applyFont="1" applyFill="1" applyBorder="1"/>
    <xf numFmtId="0" fontId="4" fillId="0" borderId="3" xfId="0" applyFont="1" applyFill="1" applyBorder="1" applyAlignment="1">
      <alignment horizontal="left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/>
    <xf numFmtId="0" fontId="14" fillId="0" borderId="0" xfId="0" applyFont="1"/>
    <xf numFmtId="167" fontId="4" fillId="0" borderId="1" xfId="0" applyNumberFormat="1" applyFont="1" applyFill="1" applyBorder="1" applyAlignment="1">
      <alignment horizontal="center" vertical="center"/>
    </xf>
    <xf numFmtId="167" fontId="15" fillId="0" borderId="0" xfId="0" applyNumberFormat="1" applyFont="1"/>
    <xf numFmtId="9" fontId="4" fillId="0" borderId="1" xfId="0" applyNumberFormat="1" applyFont="1" applyBorder="1" applyAlignment="1">
      <alignment horizontal="center"/>
    </xf>
    <xf numFmtId="0" fontId="7" fillId="8" borderId="18" xfId="0" applyNumberFormat="1" applyFont="1" applyFill="1" applyBorder="1" applyAlignment="1">
      <alignment horizontal="center" vertical="center"/>
    </xf>
    <xf numFmtId="0" fontId="7" fillId="8" borderId="19" xfId="0" applyNumberFormat="1" applyFont="1" applyFill="1" applyBorder="1" applyAlignment="1">
      <alignment horizontal="center" vertical="center"/>
    </xf>
    <xf numFmtId="0" fontId="7" fillId="8" borderId="4" xfId="0" applyNumberFormat="1" applyFont="1" applyFill="1" applyBorder="1" applyAlignment="1">
      <alignment horizontal="center" vertical="center"/>
    </xf>
    <xf numFmtId="169" fontId="4" fillId="6" borderId="1" xfId="0" applyNumberFormat="1" applyFont="1" applyFill="1" applyBorder="1" applyAlignment="1">
      <alignment horizontal="center"/>
    </xf>
    <xf numFmtId="169" fontId="4" fillId="0" borderId="1" xfId="0" applyNumberFormat="1" applyFont="1" applyBorder="1" applyAlignment="1">
      <alignment horizontal="center"/>
    </xf>
    <xf numFmtId="2" fontId="4" fillId="0" borderId="3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69" fontId="4" fillId="0" borderId="1" xfId="0" applyNumberFormat="1" applyFont="1" applyFill="1" applyBorder="1" applyAlignment="1">
      <alignment horizontal="center"/>
    </xf>
    <xf numFmtId="169" fontId="4" fillId="0" borderId="3" xfId="0" applyNumberFormat="1" applyFont="1" applyFill="1" applyBorder="1" applyAlignment="1">
      <alignment horizontal="center" vertical="center"/>
    </xf>
    <xf numFmtId="169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10" fillId="0" borderId="3" xfId="0" applyFont="1" applyBorder="1"/>
    <xf numFmtId="0" fontId="7" fillId="6" borderId="1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 wrapText="1"/>
    </xf>
    <xf numFmtId="169" fontId="10" fillId="0" borderId="3" xfId="0" applyNumberFormat="1" applyFont="1" applyBorder="1" applyAlignment="1">
      <alignment horizontal="center" vertical="center"/>
    </xf>
    <xf numFmtId="169" fontId="10" fillId="0" borderId="1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169" fontId="12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169" fontId="4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/>
    </xf>
    <xf numFmtId="0" fontId="12" fillId="0" borderId="0" xfId="0" applyFont="1" applyBorder="1" applyAlignment="1">
      <alignment horizontal="left" vertical="center" wrapText="1"/>
    </xf>
    <xf numFmtId="169" fontId="12" fillId="0" borderId="0" xfId="0" applyNumberFormat="1" applyFont="1" applyBorder="1" applyAlignment="1">
      <alignment horizontal="center" vertical="center"/>
    </xf>
    <xf numFmtId="169" fontId="4" fillId="0" borderId="0" xfId="0" applyNumberFormat="1" applyFont="1" applyBorder="1" applyAlignment="1">
      <alignment horizontal="center" vertical="center"/>
    </xf>
    <xf numFmtId="0" fontId="0" fillId="0" borderId="0" xfId="0" applyFill="1" applyBorder="1" applyAlignment="1"/>
    <xf numFmtId="0" fontId="4" fillId="0" borderId="0" xfId="0" applyFont="1" applyFill="1" applyBorder="1" applyAlignment="1">
      <alignment horizontal="center" vertical="center"/>
    </xf>
    <xf numFmtId="169" fontId="4" fillId="0" borderId="0" xfId="0" applyNumberFormat="1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166" fontId="10" fillId="0" borderId="1" xfId="0" applyNumberFormat="1" applyFont="1" applyFill="1" applyBorder="1" applyAlignment="1">
      <alignment horizontal="center"/>
    </xf>
    <xf numFmtId="170" fontId="10" fillId="0" borderId="1" xfId="0" applyNumberFormat="1" applyFont="1" applyBorder="1" applyAlignment="1">
      <alignment horizontal="center"/>
    </xf>
    <xf numFmtId="0" fontId="7" fillId="0" borderId="0" xfId="0" applyFont="1" applyFill="1" applyBorder="1"/>
    <xf numFmtId="3" fontId="7" fillId="0" borderId="0" xfId="0" applyNumberFormat="1" applyFont="1" applyFill="1" applyBorder="1"/>
    <xf numFmtId="0" fontId="6" fillId="0" borderId="1" xfId="0" applyFont="1" applyBorder="1" applyAlignment="1">
      <alignment horizontal="right"/>
    </xf>
    <xf numFmtId="3" fontId="6" fillId="0" borderId="1" xfId="0" applyNumberFormat="1" applyFont="1" applyBorder="1"/>
    <xf numFmtId="3" fontId="6" fillId="2" borderId="1" xfId="0" applyNumberFormat="1" applyFont="1" applyFill="1" applyBorder="1"/>
    <xf numFmtId="3" fontId="6" fillId="0" borderId="1" xfId="0" applyNumberFormat="1" applyFont="1" applyFill="1" applyBorder="1"/>
    <xf numFmtId="0" fontId="22" fillId="0" borderId="0" xfId="0" applyFont="1"/>
    <xf numFmtId="0" fontId="4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/>
    <xf numFmtId="0" fontId="6" fillId="0" borderId="0" xfId="0" applyFont="1" applyFill="1"/>
    <xf numFmtId="0" fontId="7" fillId="4" borderId="5" xfId="0" applyFont="1" applyFill="1" applyBorder="1"/>
    <xf numFmtId="0" fontId="4" fillId="5" borderId="1" xfId="0" applyFont="1" applyFill="1" applyBorder="1"/>
    <xf numFmtId="0" fontId="4" fillId="0" borderId="1" xfId="0" applyFont="1" applyBorder="1" applyAlignment="1"/>
    <xf numFmtId="0" fontId="4" fillId="0" borderId="0" xfId="0" applyFont="1" applyAlignment="1"/>
    <xf numFmtId="0" fontId="7" fillId="0" borderId="1" xfId="0" applyFont="1" applyBorder="1" applyAlignment="1"/>
    <xf numFmtId="0" fontId="7" fillId="3" borderId="1" xfId="0" applyFont="1" applyFill="1" applyBorder="1" applyAlignment="1"/>
    <xf numFmtId="3" fontId="4" fillId="0" borderId="1" xfId="0" applyNumberFormat="1" applyFont="1" applyBorder="1" applyAlignment="1"/>
    <xf numFmtId="0" fontId="4" fillId="0" borderId="2" xfId="0" applyFont="1" applyFill="1" applyBorder="1" applyAlignment="1"/>
    <xf numFmtId="0" fontId="4" fillId="0" borderId="3" xfId="0" applyFont="1" applyBorder="1" applyAlignment="1"/>
    <xf numFmtId="0" fontId="7" fillId="0" borderId="0" xfId="0" applyFont="1" applyAlignment="1"/>
    <xf numFmtId="3" fontId="4" fillId="0" borderId="0" xfId="0" applyNumberFormat="1" applyFont="1" applyAlignment="1"/>
    <xf numFmtId="0" fontId="4" fillId="0" borderId="0" xfId="0" applyFont="1" applyBorder="1" applyAlignment="1"/>
    <xf numFmtId="3" fontId="4" fillId="0" borderId="0" xfId="0" applyNumberFormat="1" applyFont="1" applyBorder="1" applyAlignment="1"/>
    <xf numFmtId="3" fontId="4" fillId="0" borderId="0" xfId="0" applyNumberFormat="1" applyFont="1" applyFill="1" applyBorder="1" applyAlignment="1"/>
    <xf numFmtId="164" fontId="4" fillId="0" borderId="1" xfId="0" applyNumberFormat="1" applyFont="1" applyBorder="1" applyAlignment="1"/>
    <xf numFmtId="164" fontId="4" fillId="0" borderId="1" xfId="0" applyNumberFormat="1" applyFont="1" applyFill="1" applyBorder="1" applyAlignment="1"/>
    <xf numFmtId="164" fontId="4" fillId="0" borderId="2" xfId="0" applyNumberFormat="1" applyFont="1" applyBorder="1" applyAlignment="1"/>
    <xf numFmtId="164" fontId="4" fillId="0" borderId="3" xfId="0" applyNumberFormat="1" applyFont="1" applyBorder="1" applyAlignment="1"/>
    <xf numFmtId="164" fontId="4" fillId="0" borderId="5" xfId="0" applyNumberFormat="1" applyFont="1" applyBorder="1" applyAlignment="1"/>
    <xf numFmtId="164" fontId="4" fillId="2" borderId="1" xfId="0" applyNumberFormat="1" applyFont="1" applyFill="1" applyBorder="1" applyAlignment="1"/>
    <xf numFmtId="164" fontId="4" fillId="2" borderId="1" xfId="1" applyNumberFormat="1" applyFont="1" applyFill="1" applyBorder="1"/>
    <xf numFmtId="164" fontId="7" fillId="0" borderId="1" xfId="1" applyNumberFormat="1" applyFont="1" applyBorder="1"/>
    <xf numFmtId="164" fontId="4" fillId="0" borderId="1" xfId="1" applyNumberFormat="1" applyFont="1" applyFill="1" applyBorder="1"/>
    <xf numFmtId="0" fontId="7" fillId="0" borderId="5" xfId="1" applyFont="1" applyBorder="1" applyAlignment="1">
      <alignment wrapText="1"/>
    </xf>
    <xf numFmtId="0" fontId="7" fillId="6" borderId="1" xfId="0" applyNumberFormat="1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wrapText="1"/>
    </xf>
    <xf numFmtId="0" fontId="15" fillId="0" borderId="0" xfId="0" applyFont="1"/>
    <xf numFmtId="3" fontId="4" fillId="3" borderId="1" xfId="0" applyNumberFormat="1" applyFont="1" applyFill="1" applyBorder="1"/>
    <xf numFmtId="3" fontId="4" fillId="3" borderId="4" xfId="0" applyNumberFormat="1" applyFont="1" applyFill="1" applyBorder="1"/>
    <xf numFmtId="0" fontId="4" fillId="3" borderId="4" xfId="0" applyFont="1" applyFill="1" applyBorder="1"/>
    <xf numFmtId="0" fontId="24" fillId="0" borderId="0" xfId="0" applyFont="1"/>
    <xf numFmtId="0" fontId="7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/>
    <xf numFmtId="0" fontId="8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7" fillId="9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left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left" vertical="center"/>
    </xf>
    <xf numFmtId="0" fontId="8" fillId="9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left" vertical="center" wrapText="1"/>
    </xf>
    <xf numFmtId="166" fontId="10" fillId="5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left" vertical="center" wrapText="1"/>
    </xf>
    <xf numFmtId="0" fontId="28" fillId="0" borderId="0" xfId="0" applyFont="1"/>
    <xf numFmtId="0" fontId="20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7" fillId="5" borderId="1" xfId="0" applyFont="1" applyFill="1" applyBorder="1"/>
    <xf numFmtId="0" fontId="20" fillId="0" borderId="0" xfId="0" applyFont="1" applyFill="1"/>
    <xf numFmtId="3" fontId="7" fillId="9" borderId="6" xfId="0" applyNumberFormat="1" applyFont="1" applyFill="1" applyBorder="1"/>
    <xf numFmtId="3" fontId="4" fillId="5" borderId="8" xfId="0" applyNumberFormat="1" applyFont="1" applyFill="1" applyBorder="1"/>
    <xf numFmtId="3" fontId="7" fillId="5" borderId="6" xfId="0" applyNumberFormat="1" applyFont="1" applyFill="1" applyBorder="1"/>
    <xf numFmtId="3" fontId="4" fillId="9" borderId="9" xfId="0" applyNumberFormat="1" applyFont="1" applyFill="1" applyBorder="1"/>
    <xf numFmtId="10" fontId="4" fillId="5" borderId="1" xfId="2" applyNumberFormat="1" applyFont="1" applyFill="1" applyBorder="1"/>
    <xf numFmtId="164" fontId="4" fillId="5" borderId="1" xfId="0" applyNumberFormat="1" applyFont="1" applyFill="1" applyBorder="1"/>
    <xf numFmtId="9" fontId="4" fillId="5" borderId="1" xfId="0" applyNumberFormat="1" applyFont="1" applyFill="1" applyBorder="1"/>
    <xf numFmtId="164" fontId="7" fillId="5" borderId="1" xfId="0" applyNumberFormat="1" applyFont="1" applyFill="1" applyBorder="1" applyAlignment="1"/>
    <xf numFmtId="164" fontId="7" fillId="5" borderId="7" xfId="0" applyNumberFormat="1" applyFont="1" applyFill="1" applyBorder="1" applyAlignment="1"/>
    <xf numFmtId="164" fontId="4" fillId="7" borderId="7" xfId="0" applyNumberFormat="1" applyFont="1" applyFill="1" applyBorder="1" applyAlignment="1"/>
    <xf numFmtId="164" fontId="4" fillId="0" borderId="7" xfId="0" applyNumberFormat="1" applyFont="1" applyBorder="1" applyAlignment="1"/>
    <xf numFmtId="3" fontId="7" fillId="5" borderId="4" xfId="0" applyNumberFormat="1" applyFont="1" applyFill="1" applyBorder="1" applyAlignment="1"/>
    <xf numFmtId="3" fontId="7" fillId="9" borderId="4" xfId="0" applyNumberFormat="1" applyFont="1" applyFill="1" applyBorder="1" applyAlignment="1"/>
    <xf numFmtId="164" fontId="7" fillId="9" borderId="1" xfId="0" applyNumberFormat="1" applyFont="1" applyFill="1" applyBorder="1" applyAlignment="1"/>
    <xf numFmtId="164" fontId="7" fillId="9" borderId="7" xfId="0" applyNumberFormat="1" applyFont="1" applyFill="1" applyBorder="1" applyAlignment="1"/>
    <xf numFmtId="9" fontId="8" fillId="9" borderId="1" xfId="0" applyNumberFormat="1" applyFont="1" applyFill="1" applyBorder="1" applyAlignment="1">
      <alignment horizontal="center" vertical="center"/>
    </xf>
    <xf numFmtId="164" fontId="4" fillId="7" borderId="1" xfId="1" applyNumberFormat="1" applyFont="1" applyFill="1" applyBorder="1"/>
    <xf numFmtId="0" fontId="7" fillId="9" borderId="4" xfId="1" applyFont="1" applyFill="1" applyBorder="1"/>
    <xf numFmtId="164" fontId="7" fillId="9" borderId="1" xfId="1" applyNumberFormat="1" applyFont="1" applyFill="1" applyBorder="1"/>
    <xf numFmtId="164" fontId="7" fillId="9" borderId="7" xfId="1" applyNumberFormat="1" applyFont="1" applyFill="1" applyBorder="1"/>
    <xf numFmtId="0" fontId="7" fillId="5" borderId="4" xfId="1" applyFont="1" applyFill="1" applyBorder="1"/>
    <xf numFmtId="164" fontId="7" fillId="5" borderId="1" xfId="1" applyNumberFormat="1" applyFont="1" applyFill="1" applyBorder="1"/>
    <xf numFmtId="164" fontId="7" fillId="5" borderId="7" xfId="1" applyNumberFormat="1" applyFont="1" applyFill="1" applyBorder="1"/>
    <xf numFmtId="165" fontId="4" fillId="0" borderId="1" xfId="0" applyNumberFormat="1" applyFont="1" applyFill="1" applyBorder="1" applyAlignment="1">
      <alignment horizontal="center" vertical="center" wrapText="1"/>
    </xf>
    <xf numFmtId="0" fontId="7" fillId="0" borderId="0" xfId="1" applyFont="1" applyBorder="1"/>
    <xf numFmtId="164" fontId="7" fillId="0" borderId="0" xfId="1" applyNumberFormat="1" applyFont="1" applyBorder="1"/>
    <xf numFmtId="0" fontId="4" fillId="5" borderId="1" xfId="1" applyFont="1" applyFill="1" applyBorder="1"/>
    <xf numFmtId="164" fontId="4" fillId="5" borderId="1" xfId="1" applyNumberFormat="1" applyFont="1" applyFill="1" applyBorder="1"/>
    <xf numFmtId="0" fontId="7" fillId="5" borderId="1" xfId="1" applyFont="1" applyFill="1" applyBorder="1"/>
    <xf numFmtId="0" fontId="4" fillId="0" borderId="0" xfId="1" applyFont="1" applyBorder="1"/>
    <xf numFmtId="0" fontId="6" fillId="0" borderId="0" xfId="0" applyFont="1" applyAlignment="1"/>
    <xf numFmtId="0" fontId="29" fillId="0" borderId="0" xfId="0" applyFont="1" applyAlignment="1">
      <alignment horizontal="right"/>
    </xf>
    <xf numFmtId="0" fontId="29" fillId="0" borderId="0" xfId="0" applyFont="1" applyAlignment="1">
      <alignment horizontal="center"/>
    </xf>
    <xf numFmtId="0" fontId="29" fillId="0" borderId="0" xfId="0" applyFont="1"/>
    <xf numFmtId="0" fontId="4" fillId="0" borderId="0" xfId="0" applyFont="1" applyFill="1" applyBorder="1"/>
    <xf numFmtId="38" fontId="4" fillId="0" borderId="1" xfId="0" applyNumberFormat="1" applyFont="1" applyBorder="1"/>
    <xf numFmtId="38" fontId="4" fillId="0" borderId="1" xfId="0" applyNumberFormat="1" applyFont="1" applyFill="1" applyBorder="1"/>
    <xf numFmtId="38" fontId="4" fillId="5" borderId="1" xfId="0" applyNumberFormat="1" applyFont="1" applyFill="1" applyBorder="1"/>
    <xf numFmtId="38" fontId="7" fillId="0" borderId="1" xfId="0" applyNumberFormat="1" applyFont="1" applyFill="1" applyBorder="1"/>
    <xf numFmtId="38" fontId="7" fillId="4" borderId="5" xfId="0" applyNumberFormat="1" applyFont="1" applyFill="1" applyBorder="1"/>
    <xf numFmtId="38" fontId="4" fillId="2" borderId="1" xfId="0" applyNumberFormat="1" applyFont="1" applyFill="1" applyBorder="1"/>
    <xf numFmtId="38" fontId="7" fillId="4" borderId="1" xfId="0" applyNumberFormat="1" applyFont="1" applyFill="1" applyBorder="1"/>
    <xf numFmtId="0" fontId="31" fillId="0" borderId="0" xfId="0" applyFont="1" applyAlignment="1">
      <alignment horizontal="left" vertical="center"/>
    </xf>
    <xf numFmtId="0" fontId="3" fillId="0" borderId="0" xfId="0" applyFont="1"/>
    <xf numFmtId="0" fontId="32" fillId="0" borderId="0" xfId="0" applyFont="1" applyAlignment="1">
      <alignment horizontal="left" vertical="center"/>
    </xf>
    <xf numFmtId="0" fontId="32" fillId="0" borderId="0" xfId="0" applyFont="1"/>
    <xf numFmtId="0" fontId="3" fillId="0" borderId="0" xfId="0" applyFont="1" applyFill="1"/>
    <xf numFmtId="0" fontId="33" fillId="0" borderId="0" xfId="0" applyFont="1"/>
    <xf numFmtId="0" fontId="34" fillId="0" borderId="0" xfId="0" applyFont="1"/>
    <xf numFmtId="0" fontId="7" fillId="0" borderId="5" xfId="0" applyFont="1" applyBorder="1"/>
    <xf numFmtId="0" fontId="4" fillId="0" borderId="5" xfId="0" applyFont="1" applyBorder="1"/>
    <xf numFmtId="3" fontId="4" fillId="0" borderId="5" xfId="0" applyNumberFormat="1" applyFont="1" applyFill="1" applyBorder="1"/>
    <xf numFmtId="0" fontId="7" fillId="0" borderId="21" xfId="0" applyFont="1" applyBorder="1"/>
    <xf numFmtId="0" fontId="7" fillId="0" borderId="22" xfId="0" applyFont="1" applyBorder="1"/>
    <xf numFmtId="0" fontId="7" fillId="0" borderId="23" xfId="0" applyFont="1" applyBorder="1"/>
    <xf numFmtId="0" fontId="7" fillId="0" borderId="24" xfId="0" applyFont="1" applyFill="1" applyBorder="1"/>
    <xf numFmtId="0" fontId="7" fillId="10" borderId="25" xfId="0" applyFont="1" applyFill="1" applyBorder="1"/>
    <xf numFmtId="0" fontId="7" fillId="10" borderId="26" xfId="0" applyFont="1" applyFill="1" applyBorder="1"/>
    <xf numFmtId="0" fontId="7" fillId="10" borderId="27" xfId="0" applyFont="1" applyFill="1" applyBorder="1"/>
    <xf numFmtId="0" fontId="7" fillId="10" borderId="28" xfId="0" applyFont="1" applyFill="1" applyBorder="1"/>
    <xf numFmtId="0" fontId="7" fillId="3" borderId="1" xfId="0" applyFont="1" applyFill="1" applyBorder="1" applyAlignment="1">
      <alignment horizontal="center"/>
    </xf>
    <xf numFmtId="0" fontId="23" fillId="12" borderId="1" xfId="0" applyFont="1" applyFill="1" applyBorder="1"/>
    <xf numFmtId="3" fontId="23" fillId="12" borderId="1" xfId="0" applyNumberFormat="1" applyFont="1" applyFill="1" applyBorder="1"/>
    <xf numFmtId="0" fontId="21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justify" vertical="center"/>
    </xf>
    <xf numFmtId="0" fontId="3" fillId="0" borderId="0" xfId="0" applyFont="1" applyAlignment="1">
      <alignment vertical="center" wrapText="1"/>
    </xf>
    <xf numFmtId="3" fontId="4" fillId="12" borderId="0" xfId="0" applyNumberFormat="1" applyFont="1" applyFill="1"/>
    <xf numFmtId="0" fontId="4" fillId="12" borderId="0" xfId="0" applyFont="1" applyFill="1"/>
    <xf numFmtId="0" fontId="6" fillId="5" borderId="1" xfId="0" applyFont="1" applyFill="1" applyBorder="1"/>
    <xf numFmtId="0" fontId="7" fillId="5" borderId="1" xfId="0" applyFont="1" applyFill="1" applyBorder="1" applyAlignment="1">
      <alignment horizontal="center"/>
    </xf>
    <xf numFmtId="164" fontId="7" fillId="4" borderId="3" xfId="0" applyNumberFormat="1" applyFont="1" applyFill="1" applyBorder="1"/>
    <xf numFmtId="164" fontId="7" fillId="0" borderId="3" xfId="0" applyNumberFormat="1" applyFont="1" applyBorder="1"/>
    <xf numFmtId="0" fontId="7" fillId="0" borderId="1" xfId="0" applyFont="1" applyBorder="1" applyAlignment="1">
      <alignment horizontal="center"/>
    </xf>
    <xf numFmtId="164" fontId="4" fillId="4" borderId="1" xfId="0" applyNumberFormat="1" applyFont="1" applyFill="1" applyBorder="1"/>
    <xf numFmtId="164" fontId="4" fillId="4" borderId="2" xfId="0" applyNumberFormat="1" applyFont="1" applyFill="1" applyBorder="1"/>
    <xf numFmtId="164" fontId="4" fillId="0" borderId="1" xfId="0" applyNumberFormat="1" applyFont="1" applyFill="1" applyBorder="1"/>
    <xf numFmtId="164" fontId="4" fillId="2" borderId="1" xfId="0" applyNumberFormat="1" applyFont="1" applyFill="1" applyBorder="1"/>
    <xf numFmtId="164" fontId="4" fillId="0" borderId="3" xfId="0" applyNumberFormat="1" applyFont="1" applyFill="1" applyBorder="1"/>
    <xf numFmtId="164" fontId="4" fillId="0" borderId="2" xfId="0" applyNumberFormat="1" applyFont="1" applyFill="1" applyBorder="1"/>
    <xf numFmtId="164" fontId="4" fillId="4" borderId="1" xfId="0" applyNumberFormat="1" applyFont="1" applyFill="1" applyBorder="1" applyAlignment="1"/>
    <xf numFmtId="164" fontId="4" fillId="4" borderId="2" xfId="0" applyNumberFormat="1" applyFont="1" applyFill="1" applyBorder="1" applyAlignment="1"/>
    <xf numFmtId="164" fontId="4" fillId="0" borderId="2" xfId="0" applyNumberFormat="1" applyFont="1" applyFill="1" applyBorder="1" applyAlignment="1"/>
    <xf numFmtId="164" fontId="4" fillId="2" borderId="2" xfId="0" applyNumberFormat="1" applyFont="1" applyFill="1" applyBorder="1" applyAlignment="1"/>
    <xf numFmtId="164" fontId="4" fillId="4" borderId="3" xfId="0" applyNumberFormat="1" applyFont="1" applyFill="1" applyBorder="1" applyAlignment="1"/>
    <xf numFmtId="164" fontId="7" fillId="0" borderId="3" xfId="0" applyNumberFormat="1" applyFont="1" applyBorder="1" applyAlignment="1"/>
    <xf numFmtId="0" fontId="6" fillId="0" borderId="1" xfId="0" applyFont="1" applyBorder="1" applyAlignment="1"/>
    <xf numFmtId="0" fontId="6" fillId="3" borderId="1" xfId="0" applyFont="1" applyFill="1" applyBorder="1" applyAlignment="1"/>
    <xf numFmtId="0" fontId="7" fillId="3" borderId="1" xfId="1" applyFont="1" applyFill="1" applyBorder="1" applyAlignment="1">
      <alignment horizontal="center"/>
    </xf>
    <xf numFmtId="0" fontId="3" fillId="0" borderId="0" xfId="0" applyFont="1" applyAlignment="1"/>
    <xf numFmtId="0" fontId="8" fillId="9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167" fontId="4" fillId="0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wrapText="1"/>
    </xf>
    <xf numFmtId="2" fontId="4" fillId="0" borderId="1" xfId="0" applyNumberFormat="1" applyFont="1" applyBorder="1" applyAlignment="1"/>
    <xf numFmtId="168" fontId="4" fillId="5" borderId="1" xfId="1" applyNumberFormat="1" applyFont="1" applyFill="1" applyBorder="1" applyAlignment="1">
      <alignment horizontal="right"/>
    </xf>
    <xf numFmtId="10" fontId="4" fillId="5" borderId="1" xfId="1" applyNumberFormat="1" applyFont="1" applyFill="1" applyBorder="1" applyAlignment="1">
      <alignment horizontal="right"/>
    </xf>
    <xf numFmtId="0" fontId="36" fillId="0" borderId="1" xfId="1" applyFont="1" applyBorder="1" applyAlignment="1">
      <alignment horizontal="left" indent="1"/>
    </xf>
    <xf numFmtId="3" fontId="7" fillId="13" borderId="4" xfId="0" applyNumberFormat="1" applyFont="1" applyFill="1" applyBorder="1" applyAlignment="1"/>
    <xf numFmtId="164" fontId="7" fillId="13" borderId="1" xfId="0" applyNumberFormat="1" applyFont="1" applyFill="1" applyBorder="1" applyAlignment="1"/>
    <xf numFmtId="164" fontId="7" fillId="13" borderId="7" xfId="0" applyNumberFormat="1" applyFont="1" applyFill="1" applyBorder="1" applyAlignment="1"/>
    <xf numFmtId="164" fontId="36" fillId="0" borderId="1" xfId="1" applyNumberFormat="1" applyFont="1" applyBorder="1"/>
    <xf numFmtId="164" fontId="36" fillId="0" borderId="1" xfId="1" applyNumberFormat="1" applyFont="1" applyFill="1" applyBorder="1"/>
    <xf numFmtId="164" fontId="4" fillId="2" borderId="3" xfId="0" applyNumberFormat="1" applyFont="1" applyFill="1" applyBorder="1" applyAlignment="1"/>
    <xf numFmtId="9" fontId="4" fillId="0" borderId="1" xfId="0" applyNumberFormat="1" applyFont="1" applyFill="1" applyBorder="1" applyAlignment="1"/>
    <xf numFmtId="0" fontId="4" fillId="0" borderId="1" xfId="0" applyFont="1" applyBorder="1" applyAlignment="1">
      <alignment horizontal="left" indent="1"/>
    </xf>
    <xf numFmtId="0" fontId="7" fillId="0" borderId="0" xfId="0" applyFont="1" applyBorder="1" applyAlignment="1"/>
    <xf numFmtId="3" fontId="7" fillId="0" borderId="0" xfId="0" applyNumberFormat="1" applyFont="1" applyBorder="1" applyAlignment="1">
      <alignment horizontal="center"/>
    </xf>
    <xf numFmtId="0" fontId="7" fillId="9" borderId="1" xfId="0" applyFont="1" applyFill="1" applyBorder="1" applyAlignment="1"/>
    <xf numFmtId="0" fontId="7" fillId="13" borderId="1" xfId="0" applyFont="1" applyFill="1" applyBorder="1" applyAlignment="1"/>
    <xf numFmtId="0" fontId="4" fillId="0" borderId="1" xfId="6" applyFont="1" applyBorder="1" applyAlignment="1"/>
    <xf numFmtId="0" fontId="4" fillId="0" borderId="0" xfId="6" applyFont="1" applyAlignment="1"/>
    <xf numFmtId="0" fontId="7" fillId="0" borderId="1" xfId="6" applyFont="1" applyFill="1" applyBorder="1" applyAlignment="1"/>
    <xf numFmtId="0" fontId="7" fillId="0" borderId="1" xfId="6" applyFont="1" applyBorder="1" applyAlignment="1"/>
    <xf numFmtId="0" fontId="7" fillId="3" borderId="1" xfId="6" applyFont="1" applyFill="1" applyBorder="1" applyAlignment="1"/>
    <xf numFmtId="0" fontId="7" fillId="3" borderId="1" xfId="6" applyFont="1" applyFill="1" applyBorder="1" applyAlignment="1">
      <alignment horizontal="center"/>
    </xf>
    <xf numFmtId="0" fontId="4" fillId="3" borderId="1" xfId="6" applyFont="1" applyFill="1" applyBorder="1" applyAlignment="1"/>
    <xf numFmtId="164" fontId="4" fillId="0" borderId="1" xfId="6" applyNumberFormat="1" applyFont="1" applyBorder="1" applyAlignment="1"/>
    <xf numFmtId="164" fontId="4" fillId="2" borderId="1" xfId="6" applyNumberFormat="1" applyFont="1" applyFill="1" applyBorder="1" applyAlignment="1"/>
    <xf numFmtId="0" fontId="6" fillId="0" borderId="1" xfId="6" applyFont="1" applyFill="1" applyBorder="1" applyAlignment="1"/>
    <xf numFmtId="164" fontId="6" fillId="0" borderId="1" xfId="6" applyNumberFormat="1" applyFont="1" applyBorder="1" applyAlignment="1"/>
    <xf numFmtId="164" fontId="6" fillId="2" borderId="1" xfId="6" applyNumberFormat="1" applyFont="1" applyFill="1" applyBorder="1" applyAlignment="1"/>
    <xf numFmtId="0" fontId="6" fillId="0" borderId="1" xfId="6" applyFont="1" applyBorder="1" applyAlignment="1"/>
    <xf numFmtId="0" fontId="6" fillId="3" borderId="1" xfId="6" applyFont="1" applyFill="1" applyBorder="1" applyAlignment="1"/>
    <xf numFmtId="164" fontId="4" fillId="0" borderId="1" xfId="6" applyNumberFormat="1" applyFont="1" applyFill="1" applyBorder="1" applyAlignment="1"/>
    <xf numFmtId="164" fontId="6" fillId="0" borderId="1" xfId="6" applyNumberFormat="1" applyFont="1" applyFill="1" applyBorder="1" applyAlignment="1"/>
    <xf numFmtId="0" fontId="4" fillId="0" borderId="2" xfId="6" applyFont="1" applyBorder="1" applyAlignment="1"/>
    <xf numFmtId="164" fontId="4" fillId="0" borderId="2" xfId="6" applyNumberFormat="1" applyFont="1" applyBorder="1" applyAlignment="1"/>
    <xf numFmtId="164" fontId="4" fillId="0" borderId="2" xfId="6" applyNumberFormat="1" applyFont="1" applyFill="1" applyBorder="1" applyAlignment="1"/>
    <xf numFmtId="0" fontId="4" fillId="0" borderId="3" xfId="6" applyFont="1" applyBorder="1" applyAlignment="1"/>
    <xf numFmtId="164" fontId="4" fillId="0" borderId="29" xfId="6" applyNumberFormat="1" applyFont="1" applyBorder="1" applyAlignment="1"/>
    <xf numFmtId="164" fontId="4" fillId="0" borderId="3" xfId="6" applyNumberFormat="1" applyFont="1" applyFill="1" applyBorder="1" applyAlignment="1"/>
    <xf numFmtId="0" fontId="4" fillId="0" borderId="0" xfId="6" applyFont="1" applyBorder="1" applyAlignment="1"/>
    <xf numFmtId="3" fontId="4" fillId="0" borderId="0" xfId="6" applyNumberFormat="1" applyFont="1" applyBorder="1" applyAlignment="1"/>
    <xf numFmtId="3" fontId="4" fillId="0" borderId="0" xfId="6" applyNumberFormat="1" applyFont="1" applyFill="1" applyBorder="1" applyAlignment="1"/>
    <xf numFmtId="3" fontId="4" fillId="0" borderId="1" xfId="6" applyNumberFormat="1" applyFont="1" applyBorder="1" applyAlignment="1"/>
    <xf numFmtId="3" fontId="6" fillId="0" borderId="4" xfId="6" applyNumberFormat="1" applyFont="1" applyBorder="1" applyAlignment="1"/>
    <xf numFmtId="164" fontId="6" fillId="0" borderId="7" xfId="6" applyNumberFormat="1" applyFont="1" applyFill="1" applyBorder="1" applyAlignment="1"/>
    <xf numFmtId="3" fontId="7" fillId="6" borderId="4" xfId="6" applyNumberFormat="1" applyFont="1" applyFill="1" applyBorder="1" applyAlignment="1"/>
    <xf numFmtId="164" fontId="7" fillId="6" borderId="1" xfId="6" applyNumberFormat="1" applyFont="1" applyFill="1" applyBorder="1" applyAlignment="1"/>
    <xf numFmtId="164" fontId="7" fillId="6" borderId="7" xfId="6" applyNumberFormat="1" applyFont="1" applyFill="1" applyBorder="1" applyAlignment="1"/>
    <xf numFmtId="0" fontId="7" fillId="0" borderId="1" xfId="6" applyFont="1" applyBorder="1" applyAlignment="1">
      <alignment horizontal="center"/>
    </xf>
    <xf numFmtId="3" fontId="7" fillId="8" borderId="4" xfId="6" applyNumberFormat="1" applyFont="1" applyFill="1" applyBorder="1" applyAlignment="1"/>
    <xf numFmtId="164" fontId="7" fillId="8" borderId="1" xfId="6" applyNumberFormat="1" applyFont="1" applyFill="1" applyBorder="1" applyAlignment="1"/>
    <xf numFmtId="164" fontId="7" fillId="8" borderId="7" xfId="6" applyNumberFormat="1" applyFont="1" applyFill="1" applyBorder="1" applyAlignment="1"/>
    <xf numFmtId="0" fontId="6" fillId="0" borderId="0" xfId="6" applyFont="1" applyAlignment="1"/>
    <xf numFmtId="0" fontId="6" fillId="0" borderId="0" xfId="6" applyFont="1" applyFill="1" applyAlignment="1"/>
    <xf numFmtId="164" fontId="6" fillId="0" borderId="1" xfId="0" applyNumberFormat="1" applyFont="1" applyBorder="1" applyAlignment="1"/>
    <xf numFmtId="164" fontId="6" fillId="2" borderId="1" xfId="0" applyNumberFormat="1" applyFont="1" applyFill="1" applyBorder="1" applyAlignment="1"/>
    <xf numFmtId="164" fontId="6" fillId="0" borderId="1" xfId="0" applyNumberFormat="1" applyFont="1" applyFill="1" applyBorder="1" applyAlignment="1"/>
    <xf numFmtId="3" fontId="7" fillId="6" borderId="4" xfId="0" applyNumberFormat="1" applyFont="1" applyFill="1" applyBorder="1" applyAlignment="1"/>
    <xf numFmtId="164" fontId="7" fillId="6" borderId="1" xfId="0" applyNumberFormat="1" applyFont="1" applyFill="1" applyBorder="1" applyAlignment="1"/>
    <xf numFmtId="164" fontId="7" fillId="6" borderId="7" xfId="0" applyNumberFormat="1" applyFont="1" applyFill="1" applyBorder="1" applyAlignment="1"/>
    <xf numFmtId="3" fontId="7" fillId="8" borderId="4" xfId="0" applyNumberFormat="1" applyFont="1" applyFill="1" applyBorder="1" applyAlignment="1"/>
    <xf numFmtId="164" fontId="7" fillId="8" borderId="1" xfId="0" applyNumberFormat="1" applyFont="1" applyFill="1" applyBorder="1" applyAlignment="1"/>
    <xf numFmtId="164" fontId="7" fillId="8" borderId="7" xfId="0" applyNumberFormat="1" applyFont="1" applyFill="1" applyBorder="1" applyAlignment="1"/>
    <xf numFmtId="0" fontId="6" fillId="0" borderId="0" xfId="0" applyFont="1" applyFill="1" applyAlignment="1"/>
    <xf numFmtId="0" fontId="11" fillId="0" borderId="1" xfId="0" applyFont="1" applyBorder="1" applyAlignment="1">
      <alignment vertical="center"/>
    </xf>
    <xf numFmtId="171" fontId="11" fillId="0" borderId="1" xfId="7" applyNumberFormat="1" applyFont="1" applyBorder="1" applyAlignment="1">
      <alignment horizontal="right" vertical="center"/>
    </xf>
    <xf numFmtId="171" fontId="4" fillId="0" borderId="1" xfId="7" applyNumberFormat="1" applyFont="1" applyBorder="1" applyAlignment="1">
      <alignment horizontal="right" vertical="center"/>
    </xf>
    <xf numFmtId="171" fontId="4" fillId="0" borderId="1" xfId="7" applyNumberFormat="1" applyFont="1" applyBorder="1" applyAlignment="1">
      <alignment horizontal="right" vertical="center" wrapText="1"/>
    </xf>
    <xf numFmtId="171" fontId="11" fillId="0" borderId="1" xfId="7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71" fontId="4" fillId="0" borderId="1" xfId="7" applyNumberFormat="1" applyFont="1" applyBorder="1" applyAlignment="1">
      <alignment vertical="center"/>
    </xf>
    <xf numFmtId="171" fontId="4" fillId="0" borderId="1" xfId="7" applyNumberFormat="1" applyFont="1" applyBorder="1" applyAlignment="1">
      <alignment vertical="center" wrapText="1"/>
    </xf>
    <xf numFmtId="171" fontId="4" fillId="0" borderId="1" xfId="7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12" fillId="0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vertical="center"/>
    </xf>
    <xf numFmtId="0" fontId="7" fillId="8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 vertical="center"/>
    </xf>
    <xf numFmtId="0" fontId="7" fillId="6" borderId="3" xfId="0" applyNumberFormat="1" applyFont="1" applyFill="1" applyBorder="1" applyAlignment="1">
      <alignment horizontal="center" vertical="center"/>
    </xf>
    <xf numFmtId="169" fontId="6" fillId="6" borderId="1" xfId="0" applyNumberFormat="1" applyFont="1" applyFill="1" applyBorder="1" applyAlignment="1">
      <alignment horizontal="center"/>
    </xf>
    <xf numFmtId="169" fontId="6" fillId="0" borderId="1" xfId="0" applyNumberFormat="1" applyFont="1" applyBorder="1" applyAlignment="1">
      <alignment horizontal="center"/>
    </xf>
    <xf numFmtId="1" fontId="8" fillId="8" borderId="1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10" fontId="15" fillId="0" borderId="0" xfId="0" applyNumberFormat="1" applyFont="1" applyAlignment="1">
      <alignment horizontal="center"/>
    </xf>
    <xf numFmtId="169" fontId="6" fillId="0" borderId="1" xfId="0" applyNumberFormat="1" applyFont="1" applyFill="1" applyBorder="1" applyAlignment="1">
      <alignment horizontal="center"/>
    </xf>
    <xf numFmtId="9" fontId="8" fillId="8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169" fontId="6" fillId="0" borderId="1" xfId="0" applyNumberFormat="1" applyFont="1" applyFill="1" applyBorder="1" applyAlignment="1">
      <alignment horizontal="center" vertical="center"/>
    </xf>
    <xf numFmtId="169" fontId="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169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3" fontId="10" fillId="0" borderId="1" xfId="0" applyNumberFormat="1" applyFont="1" applyFill="1" applyBorder="1" applyAlignment="1">
      <alignment horizontal="center"/>
    </xf>
    <xf numFmtId="170" fontId="10" fillId="0" borderId="1" xfId="0" applyNumberFormat="1" applyFont="1" applyFill="1" applyBorder="1" applyAlignment="1">
      <alignment horizontal="center"/>
    </xf>
    <xf numFmtId="0" fontId="4" fillId="0" borderId="1" xfId="8" applyFont="1" applyBorder="1"/>
    <xf numFmtId="0" fontId="4" fillId="0" borderId="0" xfId="8" applyFont="1"/>
    <xf numFmtId="0" fontId="7" fillId="0" borderId="1" xfId="8" applyFont="1" applyBorder="1"/>
    <xf numFmtId="0" fontId="6" fillId="0" borderId="1" xfId="8" applyFont="1" applyBorder="1"/>
    <xf numFmtId="0" fontId="7" fillId="3" borderId="1" xfId="8" applyFont="1" applyFill="1" applyBorder="1"/>
    <xf numFmtId="0" fontId="7" fillId="3" borderId="1" xfId="8" applyFont="1" applyFill="1" applyBorder="1" applyAlignment="1">
      <alignment horizontal="center"/>
    </xf>
    <xf numFmtId="0" fontId="6" fillId="3" borderId="1" xfId="8" applyFont="1" applyFill="1" applyBorder="1"/>
    <xf numFmtId="164" fontId="4" fillId="0" borderId="1" xfId="8" applyNumberFormat="1" applyFont="1" applyBorder="1"/>
    <xf numFmtId="164" fontId="4" fillId="2" borderId="1" xfId="8" applyNumberFormat="1" applyFont="1" applyFill="1" applyBorder="1"/>
    <xf numFmtId="164" fontId="7" fillId="0" borderId="1" xfId="8" applyNumberFormat="1" applyFont="1" applyBorder="1"/>
    <xf numFmtId="164" fontId="4" fillId="0" borderId="1" xfId="8" applyNumberFormat="1" applyFont="1" applyFill="1" applyBorder="1"/>
    <xf numFmtId="0" fontId="7" fillId="6" borderId="4" xfId="8" applyFont="1" applyFill="1" applyBorder="1"/>
    <xf numFmtId="164" fontId="7" fillId="6" borderId="1" xfId="8" applyNumberFormat="1" applyFont="1" applyFill="1" applyBorder="1"/>
    <xf numFmtId="164" fontId="7" fillId="6" borderId="7" xfId="8" applyNumberFormat="1" applyFont="1" applyFill="1" applyBorder="1"/>
    <xf numFmtId="0" fontId="7" fillId="0" borderId="5" xfId="8" applyFont="1" applyBorder="1" applyAlignment="1">
      <alignment wrapText="1"/>
    </xf>
    <xf numFmtId="0" fontId="7" fillId="8" borderId="4" xfId="8" applyFont="1" applyFill="1" applyBorder="1"/>
    <xf numFmtId="164" fontId="7" fillId="8" borderId="1" xfId="8" applyNumberFormat="1" applyFont="1" applyFill="1" applyBorder="1"/>
    <xf numFmtId="164" fontId="7" fillId="8" borderId="7" xfId="8" applyNumberFormat="1" applyFont="1" applyFill="1" applyBorder="1"/>
    <xf numFmtId="164" fontId="6" fillId="0" borderId="1" xfId="8" applyNumberFormat="1" applyFont="1" applyBorder="1"/>
    <xf numFmtId="164" fontId="6" fillId="2" borderId="1" xfId="8" applyNumberFormat="1" applyFont="1" applyFill="1" applyBorder="1"/>
    <xf numFmtId="164" fontId="6" fillId="0" borderId="1" xfId="8" applyNumberFormat="1" applyFont="1" applyFill="1" applyBorder="1"/>
    <xf numFmtId="0" fontId="7" fillId="11" borderId="1" xfId="0" applyFont="1" applyFill="1" applyBorder="1"/>
    <xf numFmtId="165" fontId="4" fillId="0" borderId="1" xfId="0" applyNumberFormat="1" applyFont="1" applyBorder="1" applyAlignment="1">
      <alignment horizontal="center"/>
    </xf>
    <xf numFmtId="0" fontId="7" fillId="11" borderId="1" xfId="0" applyNumberFormat="1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4" fillId="5" borderId="20" xfId="0" applyFont="1" applyFill="1" applyBorder="1"/>
    <xf numFmtId="0" fontId="7" fillId="11" borderId="1" xfId="0" applyFont="1" applyFill="1" applyBorder="1" applyAlignment="1">
      <alignment horizontal="left"/>
    </xf>
    <xf numFmtId="164" fontId="4" fillId="0" borderId="5" xfId="8" applyNumberFormat="1" applyFont="1" applyBorder="1"/>
    <xf numFmtId="164" fontId="4" fillId="0" borderId="5" xfId="8" applyNumberFormat="1" applyFont="1" applyFill="1" applyBorder="1"/>
    <xf numFmtId="165" fontId="4" fillId="0" borderId="1" xfId="0" applyNumberFormat="1" applyFont="1" applyFill="1" applyBorder="1" applyAlignment="1">
      <alignment horizontal="center" vertical="center"/>
    </xf>
    <xf numFmtId="164" fontId="35" fillId="0" borderId="1" xfId="1" applyNumberFormat="1" applyFont="1" applyBorder="1"/>
    <xf numFmtId="164" fontId="35" fillId="0" borderId="1" xfId="1" applyNumberFormat="1" applyFont="1" applyFill="1" applyBorder="1"/>
    <xf numFmtId="0" fontId="4" fillId="0" borderId="4" xfId="0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8" fillId="9" borderId="1" xfId="0" applyFont="1" applyFill="1" applyBorder="1" applyAlignment="1">
      <alignment horizontal="left" vertical="center"/>
    </xf>
    <xf numFmtId="0" fontId="8" fillId="8" borderId="1" xfId="0" applyFont="1" applyFill="1" applyBorder="1" applyAlignment="1">
      <alignment horizontal="left" vertical="center"/>
    </xf>
    <xf numFmtId="0" fontId="8" fillId="9" borderId="5" xfId="0" applyFont="1" applyFill="1" applyBorder="1" applyAlignment="1">
      <alignment horizontal="left" vertical="center"/>
    </xf>
    <xf numFmtId="0" fontId="8" fillId="9" borderId="3" xfId="0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 wrapText="1"/>
    </xf>
    <xf numFmtId="0" fontId="26" fillId="9" borderId="1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left" vertical="center" wrapText="1"/>
    </xf>
    <xf numFmtId="0" fontId="0" fillId="9" borderId="1" xfId="0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left" vertical="center" wrapText="1"/>
    </xf>
    <xf numFmtId="0" fontId="7" fillId="9" borderId="20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left" vertical="center" wrapText="1"/>
    </xf>
    <xf numFmtId="0" fontId="7" fillId="5" borderId="30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7" fillId="9" borderId="4" xfId="0" applyFont="1" applyFill="1" applyBorder="1" applyAlignment="1">
      <alignment horizontal="left" vertical="center" wrapText="1"/>
    </xf>
    <xf numFmtId="0" fontId="26" fillId="9" borderId="20" xfId="0" applyFont="1" applyFill="1" applyBorder="1" applyAlignment="1">
      <alignment vertical="center"/>
    </xf>
    <xf numFmtId="0" fontId="26" fillId="9" borderId="7" xfId="0" applyFont="1" applyFill="1" applyBorder="1" applyAlignment="1">
      <alignment vertical="center"/>
    </xf>
    <xf numFmtId="0" fontId="7" fillId="9" borderId="5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8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7" fillId="8" borderId="4" xfId="0" applyNumberFormat="1" applyFont="1" applyFill="1" applyBorder="1" applyAlignment="1">
      <alignment horizontal="center" vertical="center"/>
    </xf>
    <xf numFmtId="0" fontId="0" fillId="0" borderId="20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8" borderId="1" xfId="0" applyFill="1" applyBorder="1" applyAlignment="1">
      <alignment horizontal="left"/>
    </xf>
    <xf numFmtId="0" fontId="0" fillId="9" borderId="1" xfId="0" applyFill="1" applyBorder="1" applyAlignment="1">
      <alignment horizontal="left"/>
    </xf>
    <xf numFmtId="0" fontId="7" fillId="5" borderId="5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9" borderId="34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5" xfId="1" applyFont="1" applyBorder="1" applyAlignment="1">
      <alignment wrapText="1"/>
    </xf>
    <xf numFmtId="0" fontId="0" fillId="0" borderId="3" xfId="0" applyBorder="1" applyAlignment="1"/>
    <xf numFmtId="0" fontId="7" fillId="0" borderId="5" xfId="8" applyFont="1" applyBorder="1" applyAlignment="1">
      <alignment wrapText="1"/>
    </xf>
    <xf numFmtId="0" fontId="0" fillId="0" borderId="3" xfId="0" applyBorder="1" applyAlignment="1">
      <alignment wrapText="1"/>
    </xf>
    <xf numFmtId="0" fontId="39" fillId="0" borderId="1" xfId="0" applyFont="1" applyFill="1" applyBorder="1"/>
    <xf numFmtId="10" fontId="39" fillId="0" borderId="1" xfId="0" applyNumberFormat="1" applyFont="1" applyFill="1" applyBorder="1"/>
  </cellXfs>
  <cellStyles count="9">
    <cellStyle name="Mena" xfId="7" builtinId="4"/>
    <cellStyle name="Normal 10" xfId="4"/>
    <cellStyle name="Normálna" xfId="0" builtinId="0"/>
    <cellStyle name="Normálna 2" xfId="3"/>
    <cellStyle name="Normálna 2 2" xfId="5"/>
    <cellStyle name="Normálna 3" xfId="6"/>
    <cellStyle name="normálne 2" xfId="1"/>
    <cellStyle name="normálne 2 2" xfId="8"/>
    <cellStyle name="Percentá" xfId="2" builtinId="5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CCFF99"/>
      <color rgb="FFFFFFCC"/>
      <color rgb="FFFFFF66"/>
      <color rgb="FF99FF33"/>
      <color rgb="FF3399FF"/>
      <color rgb="FFFFFF00"/>
      <color rgb="FF99FFCC"/>
      <color rgb="FFCCFF33"/>
      <color rgb="FFFFCC66"/>
      <color rgb="FFFC81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5050"/>
  </sheetPr>
  <dimension ref="B1:DS370"/>
  <sheetViews>
    <sheetView zoomScale="90" zoomScaleNormal="90" workbookViewId="0">
      <selection activeCell="C273" sqref="C273:BB275"/>
    </sheetView>
  </sheetViews>
  <sheetFormatPr defaultColWidth="6.86328125" defaultRowHeight="10.15" x14ac:dyDescent="0.3"/>
  <cols>
    <col min="1" max="1" width="2.796875" style="3" customWidth="1"/>
    <col min="2" max="2" width="50.19921875" style="3" customWidth="1"/>
    <col min="3" max="9" width="13.796875" style="3" customWidth="1"/>
    <col min="10" max="36" width="7.796875" style="3" customWidth="1"/>
    <col min="37" max="37" width="7.1328125" style="3" bestFit="1" customWidth="1"/>
    <col min="38" max="43" width="7.796875" style="3" customWidth="1"/>
    <col min="44" max="54" width="7.1328125" style="3" bestFit="1" customWidth="1"/>
    <col min="55" max="16384" width="6.86328125" style="3"/>
  </cols>
  <sheetData>
    <row r="1" spans="2:13" ht="10.5" thickBot="1" x14ac:dyDescent="0.35"/>
    <row r="2" spans="2:13" x14ac:dyDescent="0.3">
      <c r="B2" s="71" t="s">
        <v>2</v>
      </c>
      <c r="C2" s="72"/>
      <c r="D2" s="72"/>
      <c r="E2" s="72"/>
      <c r="F2" s="72"/>
      <c r="G2" s="72"/>
      <c r="H2" s="73"/>
      <c r="I2" s="237"/>
      <c r="J2" s="237"/>
      <c r="K2" s="237"/>
      <c r="L2" s="237"/>
      <c r="M2" s="237"/>
    </row>
    <row r="3" spans="2:13" x14ac:dyDescent="0.3">
      <c r="B3" s="74" t="s">
        <v>410</v>
      </c>
      <c r="C3" s="75"/>
      <c r="D3" s="75"/>
      <c r="E3" s="75"/>
      <c r="F3" s="54"/>
      <c r="G3" s="75"/>
      <c r="H3" s="76"/>
      <c r="I3" s="237"/>
      <c r="J3" s="237"/>
      <c r="K3" s="237"/>
      <c r="L3" s="237"/>
      <c r="M3" s="237"/>
    </row>
    <row r="4" spans="2:13" x14ac:dyDescent="0.3">
      <c r="B4" s="74" t="s">
        <v>439</v>
      </c>
      <c r="C4" s="75"/>
      <c r="D4" s="75"/>
      <c r="E4" s="75"/>
      <c r="F4" s="75"/>
      <c r="G4" s="237"/>
      <c r="H4" s="76"/>
      <c r="I4" s="237"/>
      <c r="J4" s="237"/>
      <c r="K4" s="237"/>
      <c r="L4" s="237"/>
      <c r="M4" s="237"/>
    </row>
    <row r="5" spans="2:13" x14ac:dyDescent="0.3">
      <c r="B5" s="74" t="s">
        <v>92</v>
      </c>
      <c r="C5" s="75"/>
      <c r="D5" s="75"/>
      <c r="E5" s="75"/>
      <c r="F5" s="75"/>
      <c r="G5" s="75"/>
      <c r="H5" s="76"/>
      <c r="I5" s="237"/>
      <c r="J5" s="237"/>
      <c r="K5" s="237"/>
      <c r="L5" s="237"/>
      <c r="M5" s="237"/>
    </row>
    <row r="6" spans="2:13" ht="10.5" thickBot="1" x14ac:dyDescent="0.35">
      <c r="B6" s="77" t="s">
        <v>409</v>
      </c>
      <c r="C6" s="78"/>
      <c r="D6" s="78"/>
      <c r="E6" s="78"/>
      <c r="F6" s="78"/>
      <c r="G6" s="78"/>
      <c r="H6" s="79"/>
      <c r="I6" s="237"/>
      <c r="J6" s="237"/>
      <c r="K6" s="237"/>
      <c r="L6" s="237"/>
      <c r="M6" s="237"/>
    </row>
    <row r="8" spans="2:13" ht="17.25" customHeight="1" x14ac:dyDescent="0.3">
      <c r="B8" s="436" t="s">
        <v>56</v>
      </c>
      <c r="C8" s="436"/>
    </row>
    <row r="9" spans="2:13" x14ac:dyDescent="0.3">
      <c r="B9" s="43" t="s">
        <v>3</v>
      </c>
      <c r="C9" s="55">
        <v>0.04</v>
      </c>
      <c r="E9" s="2"/>
    </row>
    <row r="10" spans="2:13" x14ac:dyDescent="0.3">
      <c r="B10" s="4" t="s">
        <v>4</v>
      </c>
      <c r="C10" s="56">
        <v>0.05</v>
      </c>
    </row>
    <row r="11" spans="2:13" x14ac:dyDescent="0.3">
      <c r="B11" s="4" t="s">
        <v>5</v>
      </c>
      <c r="C11" s="61">
        <v>2023</v>
      </c>
      <c r="D11" s="3" t="s">
        <v>8</v>
      </c>
    </row>
    <row r="12" spans="2:13" x14ac:dyDescent="0.3">
      <c r="B12" s="4" t="s">
        <v>222</v>
      </c>
      <c r="C12" s="57">
        <f>'02 Zostatková hodnota'!E46</f>
        <v>3</v>
      </c>
      <c r="D12" s="3" t="s">
        <v>694</v>
      </c>
    </row>
    <row r="13" spans="2:13" x14ac:dyDescent="0.3">
      <c r="B13" s="4" t="s">
        <v>78</v>
      </c>
      <c r="C13" s="136">
        <v>2024</v>
      </c>
      <c r="D13" s="3" t="s">
        <v>223</v>
      </c>
    </row>
    <row r="14" spans="2:13" x14ac:dyDescent="0.3">
      <c r="B14" s="4" t="s">
        <v>79</v>
      </c>
      <c r="C14" s="136">
        <v>2026</v>
      </c>
      <c r="D14" s="234" t="s">
        <v>407</v>
      </c>
      <c r="E14" s="235">
        <f>C14+1</f>
        <v>2027</v>
      </c>
      <c r="F14" s="236" t="s">
        <v>408</v>
      </c>
    </row>
    <row r="15" spans="2:13" x14ac:dyDescent="0.3">
      <c r="B15" s="4" t="s">
        <v>505</v>
      </c>
      <c r="C15" s="61">
        <f>C14-C13+1</f>
        <v>3</v>
      </c>
      <c r="F15" s="172" t="s">
        <v>412</v>
      </c>
    </row>
    <row r="16" spans="2:13" x14ac:dyDescent="0.3">
      <c r="B16" s="4" t="s">
        <v>506</v>
      </c>
      <c r="C16" s="61">
        <f>40-C15</f>
        <v>37</v>
      </c>
      <c r="F16" s="172"/>
    </row>
    <row r="17" spans="2:54" x14ac:dyDescent="0.3">
      <c r="B17" s="4" t="s">
        <v>224</v>
      </c>
      <c r="C17" s="61">
        <f>C13+C12-1</f>
        <v>2026</v>
      </c>
    </row>
    <row r="18" spans="2:54" x14ac:dyDescent="0.3">
      <c r="B18" s="4" t="s">
        <v>6</v>
      </c>
      <c r="C18" s="57" t="s">
        <v>0</v>
      </c>
    </row>
    <row r="22" spans="2:54" x14ac:dyDescent="0.3">
      <c r="B22" s="438" t="s">
        <v>93</v>
      </c>
      <c r="C22" s="174"/>
      <c r="D22" s="175">
        <v>2024</v>
      </c>
      <c r="E22" s="175">
        <v>2025</v>
      </c>
      <c r="F22" s="175">
        <v>2026</v>
      </c>
      <c r="G22" s="175">
        <v>2027</v>
      </c>
      <c r="H22" s="175">
        <v>2028</v>
      </c>
      <c r="I22" s="175">
        <v>2029</v>
      </c>
      <c r="J22" s="175">
        <v>2030</v>
      </c>
      <c r="K22" s="175">
        <v>2031</v>
      </c>
      <c r="L22" s="175">
        <v>2032</v>
      </c>
      <c r="M22" s="175">
        <v>2033</v>
      </c>
      <c r="N22" s="175">
        <v>2034</v>
      </c>
      <c r="O22" s="175">
        <v>2035</v>
      </c>
      <c r="P22" s="175">
        <v>2036</v>
      </c>
      <c r="Q22" s="175">
        <v>2037</v>
      </c>
      <c r="R22" s="175">
        <v>2038</v>
      </c>
      <c r="S22" s="175">
        <v>2039</v>
      </c>
      <c r="T22" s="175">
        <v>2040</v>
      </c>
      <c r="U22" s="175">
        <v>2041</v>
      </c>
      <c r="V22" s="175">
        <v>2042</v>
      </c>
      <c r="W22" s="175">
        <v>2043</v>
      </c>
      <c r="X22" s="175">
        <v>2044</v>
      </c>
      <c r="Y22" s="175">
        <v>2045</v>
      </c>
      <c r="Z22" s="175">
        <v>2046</v>
      </c>
      <c r="AA22" s="175">
        <v>2047</v>
      </c>
      <c r="AB22" s="175">
        <v>2048</v>
      </c>
      <c r="AC22" s="175">
        <v>2049</v>
      </c>
      <c r="AD22" s="175">
        <v>2050</v>
      </c>
      <c r="AE22" s="175">
        <v>2051</v>
      </c>
      <c r="AF22" s="175">
        <v>2052</v>
      </c>
      <c r="AG22" s="175">
        <v>2053</v>
      </c>
      <c r="AH22" s="175">
        <v>2054</v>
      </c>
      <c r="AI22" s="175">
        <v>2055</v>
      </c>
      <c r="AJ22" s="175">
        <v>2056</v>
      </c>
      <c r="AK22" s="175">
        <v>2057</v>
      </c>
      <c r="AL22" s="175">
        <v>2058</v>
      </c>
      <c r="AM22" s="175">
        <v>2059</v>
      </c>
      <c r="AN22" s="175">
        <v>2060</v>
      </c>
      <c r="AO22" s="175">
        <v>2061</v>
      </c>
      <c r="AP22" s="175">
        <v>2062</v>
      </c>
      <c r="AQ22" s="175">
        <v>2063</v>
      </c>
      <c r="AR22" s="175">
        <v>2064</v>
      </c>
      <c r="AS22" s="175">
        <v>2065</v>
      </c>
      <c r="AT22" s="175">
        <v>2066</v>
      </c>
      <c r="AU22" s="175">
        <v>2067</v>
      </c>
      <c r="AV22" s="175">
        <v>2068</v>
      </c>
      <c r="AW22" s="175">
        <v>2069</v>
      </c>
      <c r="AX22" s="175">
        <v>2070</v>
      </c>
      <c r="AY22" s="175">
        <v>2071</v>
      </c>
      <c r="AZ22" s="175">
        <v>2072</v>
      </c>
      <c r="BA22" s="175">
        <v>2073</v>
      </c>
      <c r="BB22" s="175">
        <v>2074</v>
      </c>
    </row>
    <row r="23" spans="2:54" x14ac:dyDescent="0.3">
      <c r="B23" s="439" t="s">
        <v>44</v>
      </c>
      <c r="C23" s="4"/>
      <c r="D23" s="295">
        <v>2.7E-2</v>
      </c>
      <c r="E23" s="295">
        <v>2.8000000000000001E-2</v>
      </c>
      <c r="F23" s="296">
        <v>2.1000000000000001E-2</v>
      </c>
      <c r="G23" s="296">
        <v>1.7000000000000001E-2</v>
      </c>
      <c r="H23" s="296">
        <v>1.7999999999999999E-2</v>
      </c>
      <c r="I23" s="296">
        <v>1.6E-2</v>
      </c>
      <c r="J23" s="296">
        <v>1.6E-2</v>
      </c>
      <c r="K23" s="296">
        <v>1.4999999999999999E-2</v>
      </c>
      <c r="L23" s="296">
        <v>1.4999999999999999E-2</v>
      </c>
      <c r="M23" s="296">
        <v>1.4999999999999999E-2</v>
      </c>
      <c r="N23" s="296">
        <v>1.4999999999999999E-2</v>
      </c>
      <c r="O23" s="296">
        <v>1.4999999999999999E-2</v>
      </c>
      <c r="P23" s="296">
        <v>1.4999999999999999E-2</v>
      </c>
      <c r="Q23" s="296">
        <v>1.4999999999999999E-2</v>
      </c>
      <c r="R23" s="296">
        <v>1.4999999999999999E-2</v>
      </c>
      <c r="S23" s="296">
        <v>1.4999999999999999E-2</v>
      </c>
      <c r="T23" s="296">
        <v>1.4999999999999999E-2</v>
      </c>
      <c r="U23" s="296">
        <v>1.2999999999999999E-2</v>
      </c>
      <c r="V23" s="296">
        <v>1.2999999999999999E-2</v>
      </c>
      <c r="W23" s="296">
        <v>1.2999999999999999E-2</v>
      </c>
      <c r="X23" s="296">
        <v>1.2999999999999999E-2</v>
      </c>
      <c r="Y23" s="296">
        <v>1.2999999999999999E-2</v>
      </c>
      <c r="Z23" s="296">
        <v>1.2999999999999999E-2</v>
      </c>
      <c r="AA23" s="296">
        <v>1.2999999999999999E-2</v>
      </c>
      <c r="AB23" s="296">
        <v>1.2999999999999999E-2</v>
      </c>
      <c r="AC23" s="296">
        <v>1.2999999999999999E-2</v>
      </c>
      <c r="AD23" s="296">
        <v>1.2999999999999999E-2</v>
      </c>
      <c r="AE23" s="296">
        <v>1.2E-2</v>
      </c>
      <c r="AF23" s="296">
        <v>1.2E-2</v>
      </c>
      <c r="AG23" s="296">
        <v>1.2E-2</v>
      </c>
      <c r="AH23" s="296">
        <v>1.2E-2</v>
      </c>
      <c r="AI23" s="296">
        <v>1.2E-2</v>
      </c>
      <c r="AJ23" s="296">
        <v>1.2E-2</v>
      </c>
      <c r="AK23" s="296">
        <v>1.2E-2</v>
      </c>
      <c r="AL23" s="296">
        <v>1.2E-2</v>
      </c>
      <c r="AM23" s="296">
        <v>1.2E-2</v>
      </c>
      <c r="AN23" s="296">
        <v>1.2E-2</v>
      </c>
      <c r="AO23" s="296">
        <v>1.2999999999999999E-2</v>
      </c>
      <c r="AP23" s="296">
        <v>1.2999999999999999E-2</v>
      </c>
      <c r="AQ23" s="296">
        <v>1.2999999999999999E-2</v>
      </c>
      <c r="AR23" s="296">
        <v>1.2999999999999999E-2</v>
      </c>
      <c r="AS23" s="296">
        <v>1.2999999999999999E-2</v>
      </c>
      <c r="AT23" s="296">
        <v>1.2999999999999999E-2</v>
      </c>
      <c r="AU23" s="296">
        <v>1.2999999999999999E-2</v>
      </c>
      <c r="AV23" s="296">
        <v>1.2999999999999999E-2</v>
      </c>
      <c r="AW23" s="296">
        <v>1.2999999999999999E-2</v>
      </c>
      <c r="AX23" s="296">
        <v>1.2999999999999999E-2</v>
      </c>
      <c r="AY23" s="296">
        <v>1.2999999999999999E-2</v>
      </c>
      <c r="AZ23" s="296">
        <v>1.2999999999999999E-2</v>
      </c>
      <c r="BA23" s="296">
        <v>1.2999999999999999E-2</v>
      </c>
      <c r="BB23" s="296">
        <v>1.2999999999999999E-2</v>
      </c>
    </row>
    <row r="24" spans="2:54" x14ac:dyDescent="0.3">
      <c r="B24" s="139" t="s">
        <v>121</v>
      </c>
    </row>
    <row r="25" spans="2:54" x14ac:dyDescent="0.3">
      <c r="B25" s="1"/>
    </row>
    <row r="26" spans="2:54" x14ac:dyDescent="0.3">
      <c r="B26" s="1"/>
    </row>
    <row r="27" spans="2:54" ht="12.75" customHeight="1" x14ac:dyDescent="0.3">
      <c r="B27" s="445" t="s">
        <v>566</v>
      </c>
      <c r="C27" s="446"/>
      <c r="D27" s="446"/>
      <c r="E27" s="446"/>
      <c r="F27" s="447"/>
    </row>
    <row r="28" spans="2:54" ht="12.75" customHeight="1" x14ac:dyDescent="0.3">
      <c r="B28" s="195" t="s">
        <v>280</v>
      </c>
      <c r="C28" s="448" t="s">
        <v>556</v>
      </c>
      <c r="D28" s="449"/>
      <c r="E28" s="450" t="s">
        <v>557</v>
      </c>
      <c r="F28" s="451"/>
    </row>
    <row r="29" spans="2:54" x14ac:dyDescent="0.3">
      <c r="B29" s="195" t="s">
        <v>558</v>
      </c>
      <c r="C29" s="191" t="s">
        <v>559</v>
      </c>
      <c r="D29" s="191" t="s">
        <v>560</v>
      </c>
      <c r="E29" s="191" t="s">
        <v>559</v>
      </c>
      <c r="F29" s="191" t="s">
        <v>560</v>
      </c>
    </row>
    <row r="30" spans="2:54" x14ac:dyDescent="0.3">
      <c r="B30" s="361" t="s">
        <v>561</v>
      </c>
      <c r="C30" s="362">
        <v>16692.330000000002</v>
      </c>
      <c r="D30" s="362">
        <v>24746.400000000001</v>
      </c>
      <c r="E30" s="362">
        <v>25321.8</v>
      </c>
      <c r="F30" s="362">
        <v>33375.870000000003</v>
      </c>
    </row>
    <row r="31" spans="2:54" x14ac:dyDescent="0.3">
      <c r="B31" s="361" t="s">
        <v>562</v>
      </c>
      <c r="C31" s="362">
        <v>10844.91</v>
      </c>
      <c r="D31" s="362">
        <v>18898.98</v>
      </c>
      <c r="E31" s="362">
        <v>19474.38</v>
      </c>
      <c r="F31" s="362">
        <v>27528.45</v>
      </c>
    </row>
    <row r="32" spans="2:54" x14ac:dyDescent="0.3">
      <c r="B32" s="1" t="s">
        <v>282</v>
      </c>
    </row>
    <row r="33" spans="2:4" x14ac:dyDescent="0.3">
      <c r="B33" s="1"/>
    </row>
    <row r="34" spans="2:4" ht="12.75" customHeight="1" x14ac:dyDescent="0.3">
      <c r="B34" s="445" t="s">
        <v>567</v>
      </c>
      <c r="C34" s="446"/>
      <c r="D34" s="447"/>
    </row>
    <row r="35" spans="2:4" x14ac:dyDescent="0.3">
      <c r="B35" s="195" t="s">
        <v>563</v>
      </c>
      <c r="C35" s="191" t="s">
        <v>564</v>
      </c>
      <c r="D35" s="191" t="s">
        <v>565</v>
      </c>
    </row>
    <row r="36" spans="2:4" x14ac:dyDescent="0.3">
      <c r="B36" s="361" t="s">
        <v>561</v>
      </c>
      <c r="C36" s="363">
        <v>56012.47</v>
      </c>
      <c r="D36" s="364">
        <v>11435.39</v>
      </c>
    </row>
    <row r="37" spans="2:4" x14ac:dyDescent="0.3">
      <c r="B37" s="361" t="s">
        <v>562</v>
      </c>
      <c r="C37" s="363">
        <v>36378.82</v>
      </c>
      <c r="D37" s="364">
        <v>7427.02</v>
      </c>
    </row>
    <row r="38" spans="2:4" x14ac:dyDescent="0.3">
      <c r="B38" s="1" t="s">
        <v>283</v>
      </c>
    </row>
    <row r="39" spans="2:4" x14ac:dyDescent="0.3">
      <c r="B39" s="1"/>
    </row>
    <row r="40" spans="2:4" x14ac:dyDescent="0.3">
      <c r="B40" s="445" t="s">
        <v>568</v>
      </c>
      <c r="C40" s="447"/>
    </row>
    <row r="41" spans="2:4" x14ac:dyDescent="0.3">
      <c r="B41" s="361" t="s">
        <v>561</v>
      </c>
      <c r="C41" s="365">
        <v>3217.42</v>
      </c>
    </row>
    <row r="42" spans="2:4" x14ac:dyDescent="0.3">
      <c r="B42" s="361" t="s">
        <v>562</v>
      </c>
      <c r="C42" s="365">
        <v>2089.64</v>
      </c>
    </row>
    <row r="43" spans="2:4" x14ac:dyDescent="0.3">
      <c r="B43" s="1" t="s">
        <v>286</v>
      </c>
    </row>
    <row r="44" spans="2:4" x14ac:dyDescent="0.3">
      <c r="B44" s="1"/>
    </row>
    <row r="45" spans="2:4" x14ac:dyDescent="0.3">
      <c r="B45" s="445" t="s">
        <v>569</v>
      </c>
      <c r="C45" s="446"/>
      <c r="D45" s="447"/>
    </row>
    <row r="46" spans="2:4" ht="20.25" x14ac:dyDescent="0.3">
      <c r="B46" s="195" t="s">
        <v>284</v>
      </c>
      <c r="C46" s="191" t="s">
        <v>285</v>
      </c>
      <c r="D46" s="191" t="s">
        <v>669</v>
      </c>
    </row>
    <row r="47" spans="2:4" x14ac:dyDescent="0.3">
      <c r="B47" s="366"/>
      <c r="C47" s="367">
        <v>34.82</v>
      </c>
      <c r="D47" s="368">
        <v>23.05</v>
      </c>
    </row>
    <row r="48" spans="2:4" x14ac:dyDescent="0.3">
      <c r="B48" s="1" t="s">
        <v>290</v>
      </c>
    </row>
    <row r="49" spans="2:7" x14ac:dyDescent="0.3">
      <c r="B49" s="1"/>
    </row>
    <row r="50" spans="2:7" x14ac:dyDescent="0.3">
      <c r="B50" s="445" t="s">
        <v>570</v>
      </c>
      <c r="C50" s="447"/>
    </row>
    <row r="51" spans="2:7" x14ac:dyDescent="0.3">
      <c r="B51" s="195" t="s">
        <v>571</v>
      </c>
      <c r="C51" s="367">
        <v>9478.2899999999991</v>
      </c>
    </row>
    <row r="52" spans="2:7" x14ac:dyDescent="0.3">
      <c r="B52" s="195" t="s">
        <v>572</v>
      </c>
      <c r="C52" s="367">
        <v>6845.3</v>
      </c>
    </row>
    <row r="53" spans="2:7" x14ac:dyDescent="0.3">
      <c r="B53" s="1" t="s">
        <v>291</v>
      </c>
    </row>
    <row r="54" spans="2:7" x14ac:dyDescent="0.3">
      <c r="B54" s="1"/>
    </row>
    <row r="55" spans="2:7" x14ac:dyDescent="0.3">
      <c r="B55" s="445" t="s">
        <v>582</v>
      </c>
      <c r="C55" s="446"/>
      <c r="D55" s="447"/>
    </row>
    <row r="56" spans="2:7" ht="20.25" x14ac:dyDescent="0.3">
      <c r="B56" s="195" t="s">
        <v>573</v>
      </c>
      <c r="C56" s="191" t="s">
        <v>574</v>
      </c>
      <c r="D56" s="191" t="s">
        <v>575</v>
      </c>
    </row>
    <row r="57" spans="2:7" x14ac:dyDescent="0.3">
      <c r="B57" s="361"/>
      <c r="C57" s="363">
        <v>45.7</v>
      </c>
      <c r="D57" s="364">
        <v>172</v>
      </c>
    </row>
    <row r="58" spans="2:7" x14ac:dyDescent="0.3">
      <c r="B58" s="1" t="s">
        <v>292</v>
      </c>
    </row>
    <row r="59" spans="2:7" x14ac:dyDescent="0.3">
      <c r="B59" s="1"/>
    </row>
    <row r="60" spans="2:7" x14ac:dyDescent="0.3">
      <c r="B60" s="445" t="s">
        <v>583</v>
      </c>
      <c r="C60" s="446"/>
      <c r="D60" s="446"/>
      <c r="E60" s="446"/>
      <c r="F60" s="446"/>
      <c r="G60" s="447"/>
    </row>
    <row r="61" spans="2:7" x14ac:dyDescent="0.3">
      <c r="B61" s="466" t="s">
        <v>287</v>
      </c>
      <c r="C61" s="468" t="s">
        <v>576</v>
      </c>
      <c r="D61" s="468" t="s">
        <v>577</v>
      </c>
      <c r="E61" s="470" t="s">
        <v>578</v>
      </c>
      <c r="F61" s="471"/>
      <c r="G61" s="468" t="s">
        <v>579</v>
      </c>
    </row>
    <row r="62" spans="2:7" x14ac:dyDescent="0.3">
      <c r="B62" s="467"/>
      <c r="C62" s="469"/>
      <c r="D62" s="469"/>
      <c r="E62" s="191" t="s">
        <v>580</v>
      </c>
      <c r="F62" s="191" t="s">
        <v>581</v>
      </c>
      <c r="G62" s="469"/>
    </row>
    <row r="63" spans="2:7" x14ac:dyDescent="0.3">
      <c r="B63" s="366"/>
      <c r="C63" s="368">
        <v>1090.2</v>
      </c>
      <c r="D63" s="367">
        <v>1090.2</v>
      </c>
      <c r="E63" s="368">
        <v>5478.6</v>
      </c>
      <c r="F63" s="368">
        <v>4333.2</v>
      </c>
      <c r="G63" s="368">
        <v>2677.2</v>
      </c>
    </row>
    <row r="64" spans="2:7" x14ac:dyDescent="0.3">
      <c r="B64" s="1" t="s">
        <v>294</v>
      </c>
    </row>
    <row r="65" spans="2:6" x14ac:dyDescent="0.3">
      <c r="B65" s="1"/>
    </row>
    <row r="66" spans="2:6" x14ac:dyDescent="0.3">
      <c r="B66" s="445" t="s">
        <v>593</v>
      </c>
      <c r="C66" s="447"/>
    </row>
    <row r="67" spans="2:6" x14ac:dyDescent="0.3">
      <c r="B67" s="195" t="s">
        <v>591</v>
      </c>
      <c r="C67" s="367">
        <v>619.59</v>
      </c>
    </row>
    <row r="68" spans="2:6" x14ac:dyDescent="0.3">
      <c r="B68" s="195" t="s">
        <v>592</v>
      </c>
      <c r="C68" s="367">
        <v>228169.92</v>
      </c>
    </row>
    <row r="69" spans="2:6" x14ac:dyDescent="0.3">
      <c r="B69" s="1" t="s">
        <v>297</v>
      </c>
    </row>
    <row r="70" spans="2:6" x14ac:dyDescent="0.3">
      <c r="B70" s="1"/>
    </row>
    <row r="71" spans="2:6" x14ac:dyDescent="0.3">
      <c r="B71" s="445" t="s">
        <v>594</v>
      </c>
      <c r="C71" s="446"/>
      <c r="D71" s="446"/>
      <c r="E71" s="446"/>
      <c r="F71" s="447"/>
    </row>
    <row r="72" spans="2:6" ht="30.4" x14ac:dyDescent="0.3">
      <c r="B72" s="195"/>
      <c r="C72" s="196" t="s">
        <v>584</v>
      </c>
      <c r="D72" s="470" t="s">
        <v>585</v>
      </c>
      <c r="E72" s="472"/>
      <c r="F72" s="471"/>
    </row>
    <row r="73" spans="2:6" x14ac:dyDescent="0.3">
      <c r="B73" s="466" t="s">
        <v>287</v>
      </c>
      <c r="C73" s="468" t="s">
        <v>586</v>
      </c>
      <c r="D73" s="468" t="s">
        <v>587</v>
      </c>
      <c r="E73" s="470" t="s">
        <v>588</v>
      </c>
      <c r="F73" s="471"/>
    </row>
    <row r="74" spans="2:6" x14ac:dyDescent="0.3">
      <c r="B74" s="467"/>
      <c r="C74" s="469"/>
      <c r="D74" s="469"/>
      <c r="E74" s="191" t="s">
        <v>589</v>
      </c>
      <c r="F74" s="196" t="s">
        <v>590</v>
      </c>
    </row>
    <row r="75" spans="2:6" x14ac:dyDescent="0.3">
      <c r="B75" s="366"/>
      <c r="C75" s="367">
        <v>1566.54</v>
      </c>
      <c r="D75" s="368">
        <v>4823.8999999999996</v>
      </c>
      <c r="E75" s="368">
        <v>6261.95</v>
      </c>
      <c r="F75" s="368">
        <v>6830.96</v>
      </c>
    </row>
    <row r="76" spans="2:6" x14ac:dyDescent="0.3">
      <c r="B76" s="1" t="s">
        <v>298</v>
      </c>
    </row>
    <row r="77" spans="2:6" x14ac:dyDescent="0.3">
      <c r="B77" s="1"/>
    </row>
    <row r="78" spans="2:6" x14ac:dyDescent="0.3">
      <c r="B78" s="445" t="s">
        <v>598</v>
      </c>
      <c r="C78" s="446"/>
      <c r="D78" s="473"/>
    </row>
    <row r="79" spans="2:6" ht="20.25" x14ac:dyDescent="0.3">
      <c r="B79" s="191" t="s">
        <v>288</v>
      </c>
      <c r="C79" s="196" t="s">
        <v>293</v>
      </c>
      <c r="D79" s="191" t="s">
        <v>289</v>
      </c>
    </row>
    <row r="80" spans="2:6" x14ac:dyDescent="0.3">
      <c r="B80" s="369">
        <v>2412.34</v>
      </c>
      <c r="C80" s="369">
        <v>6444.39</v>
      </c>
      <c r="D80" s="369">
        <v>11128.21</v>
      </c>
    </row>
    <row r="81" spans="2:4" x14ac:dyDescent="0.3">
      <c r="B81" s="1" t="s">
        <v>600</v>
      </c>
    </row>
    <row r="82" spans="2:4" x14ac:dyDescent="0.3">
      <c r="B82" s="1"/>
    </row>
    <row r="83" spans="2:4" x14ac:dyDescent="0.3">
      <c r="B83" s="445" t="s">
        <v>599</v>
      </c>
      <c r="C83" s="446"/>
      <c r="D83" s="473"/>
    </row>
    <row r="84" spans="2:4" x14ac:dyDescent="0.3">
      <c r="B84" s="195" t="s">
        <v>595</v>
      </c>
      <c r="C84" s="191" t="s">
        <v>295</v>
      </c>
      <c r="D84" s="191" t="s">
        <v>296</v>
      </c>
    </row>
    <row r="85" spans="2:4" x14ac:dyDescent="0.3">
      <c r="B85" s="361" t="s">
        <v>596</v>
      </c>
      <c r="C85" s="363">
        <v>6927.98</v>
      </c>
      <c r="D85" s="364">
        <v>2268.44</v>
      </c>
    </row>
    <row r="86" spans="2:4" x14ac:dyDescent="0.3">
      <c r="B86" s="361" t="s">
        <v>597</v>
      </c>
      <c r="C86" s="363">
        <v>4538.4399999999996</v>
      </c>
      <c r="D86" s="364">
        <v>1486.03</v>
      </c>
    </row>
    <row r="87" spans="2:4" x14ac:dyDescent="0.3">
      <c r="B87" s="1" t="s">
        <v>601</v>
      </c>
    </row>
    <row r="88" spans="2:4" x14ac:dyDescent="0.3">
      <c r="B88" s="1"/>
    </row>
    <row r="89" spans="2:4" x14ac:dyDescent="0.3">
      <c r="B89" s="445" t="s">
        <v>603</v>
      </c>
      <c r="C89" s="446"/>
      <c r="D89" s="473"/>
    </row>
    <row r="90" spans="2:4" x14ac:dyDescent="0.3">
      <c r="B90" s="195" t="s">
        <v>595</v>
      </c>
      <c r="C90" s="191" t="s">
        <v>295</v>
      </c>
      <c r="D90" s="191" t="s">
        <v>296</v>
      </c>
    </row>
    <row r="91" spans="2:4" x14ac:dyDescent="0.3">
      <c r="B91" s="361" t="s">
        <v>596</v>
      </c>
      <c r="C91" s="363">
        <v>18416.43</v>
      </c>
      <c r="D91" s="364">
        <v>14576.88</v>
      </c>
    </row>
    <row r="92" spans="2:4" x14ac:dyDescent="0.3">
      <c r="B92" s="361" t="s">
        <v>597</v>
      </c>
      <c r="C92" s="363">
        <v>17353.2</v>
      </c>
      <c r="D92" s="364">
        <v>13735.32</v>
      </c>
    </row>
    <row r="93" spans="2:4" x14ac:dyDescent="0.3">
      <c r="B93" s="1" t="s">
        <v>602</v>
      </c>
    </row>
    <row r="94" spans="2:4" x14ac:dyDescent="0.3">
      <c r="B94" s="1"/>
    </row>
    <row r="95" spans="2:4" x14ac:dyDescent="0.3">
      <c r="B95" s="445" t="s">
        <v>604</v>
      </c>
      <c r="C95" s="446"/>
      <c r="D95" s="473"/>
    </row>
    <row r="96" spans="2:4" x14ac:dyDescent="0.3">
      <c r="B96" s="195" t="s">
        <v>595</v>
      </c>
      <c r="C96" s="191" t="s">
        <v>295</v>
      </c>
      <c r="D96" s="191" t="s">
        <v>296</v>
      </c>
    </row>
    <row r="97" spans="2:6" x14ac:dyDescent="0.3">
      <c r="B97" s="361"/>
      <c r="C97" s="367">
        <v>8.6199999999999992</v>
      </c>
      <c r="D97" s="367">
        <v>4.46</v>
      </c>
    </row>
    <row r="98" spans="2:6" x14ac:dyDescent="0.3">
      <c r="B98" s="1" t="s">
        <v>744</v>
      </c>
    </row>
    <row r="99" spans="2:6" x14ac:dyDescent="0.3">
      <c r="B99" s="1"/>
    </row>
    <row r="100" spans="2:6" ht="17.25" customHeight="1" x14ac:dyDescent="0.3">
      <c r="B100" s="436" t="s">
        <v>7</v>
      </c>
      <c r="C100" s="436"/>
      <c r="E100" s="3" t="s">
        <v>108</v>
      </c>
    </row>
    <row r="101" spans="2:6" x14ac:dyDescent="0.3">
      <c r="B101" s="43" t="s">
        <v>80</v>
      </c>
      <c r="C101" s="370">
        <v>0.9</v>
      </c>
      <c r="E101" s="3" t="s">
        <v>109</v>
      </c>
    </row>
    <row r="102" spans="2:6" x14ac:dyDescent="0.3">
      <c r="B102" s="4" t="s">
        <v>106</v>
      </c>
      <c r="C102" s="371">
        <v>0.54</v>
      </c>
    </row>
    <row r="103" spans="2:6" x14ac:dyDescent="0.3">
      <c r="B103" s="4" t="s">
        <v>105</v>
      </c>
      <c r="C103" s="371">
        <v>0.64</v>
      </c>
    </row>
    <row r="104" spans="2:6" x14ac:dyDescent="0.3">
      <c r="B104" s="4" t="s">
        <v>523</v>
      </c>
      <c r="C104" s="371">
        <v>0.99</v>
      </c>
    </row>
    <row r="105" spans="2:6" x14ac:dyDescent="0.3">
      <c r="B105" s="4" t="s">
        <v>81</v>
      </c>
      <c r="C105" s="371">
        <v>1</v>
      </c>
    </row>
    <row r="106" spans="2:6" x14ac:dyDescent="0.3">
      <c r="B106" s="1" t="s">
        <v>605</v>
      </c>
      <c r="C106" s="99"/>
    </row>
    <row r="107" spans="2:6" x14ac:dyDescent="0.3">
      <c r="B107" s="1"/>
      <c r="C107" s="99"/>
    </row>
    <row r="108" spans="2:6" ht="17.25" customHeight="1" x14ac:dyDescent="0.3">
      <c r="B108" s="179" t="s">
        <v>107</v>
      </c>
      <c r="C108" s="372">
        <v>0.9</v>
      </c>
      <c r="E108" s="3" t="s">
        <v>110</v>
      </c>
    </row>
    <row r="109" spans="2:6" x14ac:dyDescent="0.3">
      <c r="B109" s="1" t="s">
        <v>605</v>
      </c>
    </row>
    <row r="111" spans="2:6" ht="34.5" customHeight="1" x14ac:dyDescent="0.3">
      <c r="B111" s="184" t="s">
        <v>82</v>
      </c>
      <c r="C111" s="176" t="s">
        <v>249</v>
      </c>
      <c r="D111" s="176" t="s">
        <v>83</v>
      </c>
      <c r="E111" s="176" t="s">
        <v>84</v>
      </c>
    </row>
    <row r="112" spans="2:6" x14ac:dyDescent="0.3">
      <c r="B112" s="4" t="s">
        <v>113</v>
      </c>
      <c r="C112" s="86">
        <v>7.2999999999999995E-2</v>
      </c>
      <c r="D112" s="86">
        <v>0.24399999999999999</v>
      </c>
      <c r="E112" s="86">
        <v>0.68300000000000005</v>
      </c>
      <c r="F112" s="87">
        <f>SUM(C112:E112)</f>
        <v>1</v>
      </c>
    </row>
    <row r="113" spans="2:54" x14ac:dyDescent="0.3">
      <c r="B113" s="4" t="s">
        <v>87</v>
      </c>
      <c r="C113" s="86">
        <v>3.6999999999999998E-2</v>
      </c>
      <c r="D113" s="86">
        <v>0.33800000000000002</v>
      </c>
      <c r="E113" s="86">
        <v>0.625</v>
      </c>
      <c r="F113" s="87">
        <f t="shared" ref="F113:F115" si="0">SUM(C113:E113)</f>
        <v>1</v>
      </c>
    </row>
    <row r="114" spans="2:54" x14ac:dyDescent="0.3">
      <c r="B114" s="4" t="s">
        <v>85</v>
      </c>
      <c r="C114" s="86">
        <v>3.7999999999999999E-2</v>
      </c>
      <c r="D114" s="86">
        <v>0.39200000000000002</v>
      </c>
      <c r="E114" s="86">
        <v>0.56999999999999995</v>
      </c>
      <c r="F114" s="87">
        <f t="shared" si="0"/>
        <v>1</v>
      </c>
    </row>
    <row r="115" spans="2:54" x14ac:dyDescent="0.3">
      <c r="B115" s="4" t="s">
        <v>114</v>
      </c>
      <c r="C115" s="86">
        <v>4.2999999999999997E-2</v>
      </c>
      <c r="D115" s="86">
        <v>0.25600000000000001</v>
      </c>
      <c r="E115" s="86">
        <v>0.70099999999999996</v>
      </c>
      <c r="F115" s="87">
        <f t="shared" si="0"/>
        <v>1</v>
      </c>
    </row>
    <row r="116" spans="2:54" x14ac:dyDescent="0.3">
      <c r="B116" s="1" t="s">
        <v>141</v>
      </c>
    </row>
    <row r="118" spans="2:54" ht="17.25" customHeight="1" x14ac:dyDescent="0.3">
      <c r="B118" s="185" t="s">
        <v>120</v>
      </c>
      <c r="C118" s="175">
        <v>2024</v>
      </c>
      <c r="D118" s="175">
        <v>2025</v>
      </c>
      <c r="E118" s="175">
        <v>2026</v>
      </c>
      <c r="F118" s="175">
        <v>2027</v>
      </c>
      <c r="G118" s="175">
        <v>2028</v>
      </c>
      <c r="H118" s="175">
        <v>2029</v>
      </c>
      <c r="I118" s="175">
        <v>2030</v>
      </c>
      <c r="J118" s="175">
        <v>2031</v>
      </c>
      <c r="K118" s="175">
        <v>2032</v>
      </c>
      <c r="L118" s="175">
        <v>2033</v>
      </c>
      <c r="M118" s="175">
        <v>2034</v>
      </c>
      <c r="N118" s="175">
        <v>2035</v>
      </c>
      <c r="O118" s="175">
        <v>2036</v>
      </c>
      <c r="P118" s="175">
        <v>2037</v>
      </c>
      <c r="Q118" s="175">
        <v>2038</v>
      </c>
      <c r="R118" s="175">
        <v>2039</v>
      </c>
      <c r="S118" s="175">
        <v>2040</v>
      </c>
      <c r="T118" s="175">
        <v>2041</v>
      </c>
      <c r="U118" s="175">
        <v>2042</v>
      </c>
      <c r="V118" s="175">
        <v>2043</v>
      </c>
      <c r="W118" s="175">
        <v>2044</v>
      </c>
      <c r="X118" s="175">
        <v>2045</v>
      </c>
      <c r="Y118" s="175">
        <v>2046</v>
      </c>
      <c r="Z118" s="175">
        <v>2047</v>
      </c>
      <c r="AA118" s="175">
        <v>2048</v>
      </c>
      <c r="AB118" s="175">
        <v>2049</v>
      </c>
      <c r="AC118" s="175">
        <v>2050</v>
      </c>
      <c r="AD118" s="175">
        <v>2051</v>
      </c>
      <c r="AE118" s="175">
        <v>2052</v>
      </c>
      <c r="AF118" s="175">
        <v>2053</v>
      </c>
      <c r="AG118" s="175">
        <v>2054</v>
      </c>
      <c r="AH118" s="175">
        <v>2055</v>
      </c>
      <c r="AI118" s="175">
        <v>2056</v>
      </c>
      <c r="AJ118" s="175">
        <v>2057</v>
      </c>
      <c r="AK118" s="175">
        <v>2058</v>
      </c>
      <c r="AL118" s="175">
        <v>2059</v>
      </c>
      <c r="AM118" s="175">
        <v>2060</v>
      </c>
      <c r="AN118" s="175">
        <v>2061</v>
      </c>
      <c r="AO118" s="175">
        <v>2062</v>
      </c>
      <c r="AP118" s="175">
        <v>2063</v>
      </c>
      <c r="AQ118" s="175">
        <v>2064</v>
      </c>
      <c r="AR118" s="175">
        <v>2065</v>
      </c>
      <c r="AS118" s="175">
        <v>2066</v>
      </c>
      <c r="AT118" s="175">
        <v>2067</v>
      </c>
      <c r="AU118" s="175">
        <v>2068</v>
      </c>
      <c r="AV118" s="175">
        <v>2069</v>
      </c>
      <c r="AW118" s="175">
        <v>2070</v>
      </c>
      <c r="AX118" s="175">
        <v>2071</v>
      </c>
      <c r="AY118" s="175">
        <v>2072</v>
      </c>
      <c r="AZ118" s="175">
        <v>2073</v>
      </c>
      <c r="BA118" s="175">
        <v>2074</v>
      </c>
      <c r="BB118" s="175">
        <v>2075</v>
      </c>
    </row>
    <row r="119" spans="2:54" x14ac:dyDescent="0.3">
      <c r="B119" s="80" t="s">
        <v>172</v>
      </c>
      <c r="C119" s="81">
        <v>20.83</v>
      </c>
      <c r="D119" s="81">
        <f>ROUND(C119*(1+(0.8*D23)),2)</f>
        <v>21.28</v>
      </c>
      <c r="E119" s="81">
        <f t="shared" ref="E119:BB119" si="1">ROUND(D119*(1+(0.8*E23)),2)</f>
        <v>21.76</v>
      </c>
      <c r="F119" s="81">
        <f t="shared" si="1"/>
        <v>22.13</v>
      </c>
      <c r="G119" s="81">
        <f t="shared" si="1"/>
        <v>22.43</v>
      </c>
      <c r="H119" s="81">
        <f t="shared" si="1"/>
        <v>22.75</v>
      </c>
      <c r="I119" s="81">
        <f t="shared" si="1"/>
        <v>23.04</v>
      </c>
      <c r="J119" s="81">
        <f t="shared" si="1"/>
        <v>23.33</v>
      </c>
      <c r="K119" s="81">
        <f t="shared" si="1"/>
        <v>23.61</v>
      </c>
      <c r="L119" s="81">
        <f t="shared" si="1"/>
        <v>23.89</v>
      </c>
      <c r="M119" s="81">
        <f t="shared" si="1"/>
        <v>24.18</v>
      </c>
      <c r="N119" s="81">
        <f t="shared" si="1"/>
        <v>24.47</v>
      </c>
      <c r="O119" s="81">
        <f t="shared" si="1"/>
        <v>24.76</v>
      </c>
      <c r="P119" s="81">
        <f t="shared" si="1"/>
        <v>25.06</v>
      </c>
      <c r="Q119" s="81">
        <f t="shared" si="1"/>
        <v>25.36</v>
      </c>
      <c r="R119" s="81">
        <f t="shared" si="1"/>
        <v>25.66</v>
      </c>
      <c r="S119" s="81">
        <f t="shared" si="1"/>
        <v>25.97</v>
      </c>
      <c r="T119" s="81">
        <f t="shared" si="1"/>
        <v>26.28</v>
      </c>
      <c r="U119" s="81">
        <f t="shared" si="1"/>
        <v>26.55</v>
      </c>
      <c r="V119" s="81">
        <f t="shared" si="1"/>
        <v>26.83</v>
      </c>
      <c r="W119" s="81">
        <f t="shared" si="1"/>
        <v>27.11</v>
      </c>
      <c r="X119" s="81">
        <f t="shared" si="1"/>
        <v>27.39</v>
      </c>
      <c r="Y119" s="81">
        <f t="shared" si="1"/>
        <v>27.67</v>
      </c>
      <c r="Z119" s="81">
        <f t="shared" si="1"/>
        <v>27.96</v>
      </c>
      <c r="AA119" s="81">
        <f t="shared" si="1"/>
        <v>28.25</v>
      </c>
      <c r="AB119" s="81">
        <f t="shared" si="1"/>
        <v>28.54</v>
      </c>
      <c r="AC119" s="81">
        <f t="shared" si="1"/>
        <v>28.84</v>
      </c>
      <c r="AD119" s="81">
        <f t="shared" si="1"/>
        <v>29.14</v>
      </c>
      <c r="AE119" s="81">
        <f t="shared" si="1"/>
        <v>29.42</v>
      </c>
      <c r="AF119" s="81">
        <f t="shared" si="1"/>
        <v>29.7</v>
      </c>
      <c r="AG119" s="81">
        <f t="shared" si="1"/>
        <v>29.99</v>
      </c>
      <c r="AH119" s="81">
        <f t="shared" si="1"/>
        <v>30.28</v>
      </c>
      <c r="AI119" s="81">
        <f t="shared" si="1"/>
        <v>30.57</v>
      </c>
      <c r="AJ119" s="81">
        <f t="shared" si="1"/>
        <v>30.86</v>
      </c>
      <c r="AK119" s="81">
        <f t="shared" si="1"/>
        <v>31.16</v>
      </c>
      <c r="AL119" s="81">
        <f t="shared" si="1"/>
        <v>31.46</v>
      </c>
      <c r="AM119" s="81">
        <f t="shared" si="1"/>
        <v>31.76</v>
      </c>
      <c r="AN119" s="81">
        <f t="shared" si="1"/>
        <v>32.06</v>
      </c>
      <c r="AO119" s="81">
        <f t="shared" si="1"/>
        <v>32.39</v>
      </c>
      <c r="AP119" s="81">
        <f t="shared" si="1"/>
        <v>32.729999999999997</v>
      </c>
      <c r="AQ119" s="81">
        <f t="shared" si="1"/>
        <v>33.07</v>
      </c>
      <c r="AR119" s="81">
        <f t="shared" si="1"/>
        <v>33.409999999999997</v>
      </c>
      <c r="AS119" s="81">
        <f t="shared" si="1"/>
        <v>33.76</v>
      </c>
      <c r="AT119" s="81">
        <f t="shared" si="1"/>
        <v>34.11</v>
      </c>
      <c r="AU119" s="81">
        <f t="shared" si="1"/>
        <v>34.46</v>
      </c>
      <c r="AV119" s="81">
        <f t="shared" si="1"/>
        <v>34.82</v>
      </c>
      <c r="AW119" s="81">
        <f t="shared" si="1"/>
        <v>35.18</v>
      </c>
      <c r="AX119" s="81">
        <f t="shared" si="1"/>
        <v>35.549999999999997</v>
      </c>
      <c r="AY119" s="81">
        <f t="shared" si="1"/>
        <v>35.92</v>
      </c>
      <c r="AZ119" s="81">
        <f t="shared" si="1"/>
        <v>36.29</v>
      </c>
      <c r="BA119" s="81">
        <f t="shared" si="1"/>
        <v>36.67</v>
      </c>
      <c r="BB119" s="81">
        <f t="shared" si="1"/>
        <v>37.049999999999997</v>
      </c>
    </row>
    <row r="120" spans="2:54" x14ac:dyDescent="0.3">
      <c r="B120" s="58" t="s">
        <v>115</v>
      </c>
      <c r="C120" s="82">
        <v>9.83</v>
      </c>
      <c r="D120" s="82">
        <f>ROUND(C120*(1+(0.8*D23)),2)</f>
        <v>10.039999999999999</v>
      </c>
      <c r="E120" s="82">
        <f t="shared" ref="E120:BB120" si="2">ROUND(D120*(1+(0.8*E23)),2)</f>
        <v>10.26</v>
      </c>
      <c r="F120" s="82">
        <f t="shared" si="2"/>
        <v>10.43</v>
      </c>
      <c r="G120" s="82">
        <f t="shared" si="2"/>
        <v>10.57</v>
      </c>
      <c r="H120" s="82">
        <f t="shared" si="2"/>
        <v>10.72</v>
      </c>
      <c r="I120" s="82">
        <f t="shared" si="2"/>
        <v>10.86</v>
      </c>
      <c r="J120" s="82">
        <f t="shared" si="2"/>
        <v>11</v>
      </c>
      <c r="K120" s="82">
        <f t="shared" si="2"/>
        <v>11.13</v>
      </c>
      <c r="L120" s="82">
        <f t="shared" si="2"/>
        <v>11.26</v>
      </c>
      <c r="M120" s="82">
        <f t="shared" si="2"/>
        <v>11.4</v>
      </c>
      <c r="N120" s="82">
        <f t="shared" si="2"/>
        <v>11.54</v>
      </c>
      <c r="O120" s="82">
        <f t="shared" si="2"/>
        <v>11.68</v>
      </c>
      <c r="P120" s="82">
        <f t="shared" si="2"/>
        <v>11.82</v>
      </c>
      <c r="Q120" s="82">
        <f t="shared" si="2"/>
        <v>11.96</v>
      </c>
      <c r="R120" s="82">
        <f t="shared" si="2"/>
        <v>12.1</v>
      </c>
      <c r="S120" s="82">
        <f t="shared" si="2"/>
        <v>12.25</v>
      </c>
      <c r="T120" s="82">
        <f t="shared" si="2"/>
        <v>12.4</v>
      </c>
      <c r="U120" s="82">
        <f t="shared" si="2"/>
        <v>12.53</v>
      </c>
      <c r="V120" s="82">
        <f t="shared" si="2"/>
        <v>12.66</v>
      </c>
      <c r="W120" s="82">
        <f t="shared" si="2"/>
        <v>12.79</v>
      </c>
      <c r="X120" s="82">
        <f t="shared" si="2"/>
        <v>12.92</v>
      </c>
      <c r="Y120" s="82">
        <f t="shared" si="2"/>
        <v>13.05</v>
      </c>
      <c r="Z120" s="82">
        <f t="shared" si="2"/>
        <v>13.19</v>
      </c>
      <c r="AA120" s="82">
        <f t="shared" si="2"/>
        <v>13.33</v>
      </c>
      <c r="AB120" s="82">
        <f t="shared" si="2"/>
        <v>13.47</v>
      </c>
      <c r="AC120" s="82">
        <f t="shared" si="2"/>
        <v>13.61</v>
      </c>
      <c r="AD120" s="82">
        <f t="shared" si="2"/>
        <v>13.75</v>
      </c>
      <c r="AE120" s="82">
        <f t="shared" si="2"/>
        <v>13.88</v>
      </c>
      <c r="AF120" s="82">
        <f t="shared" si="2"/>
        <v>14.01</v>
      </c>
      <c r="AG120" s="82">
        <f t="shared" si="2"/>
        <v>14.14</v>
      </c>
      <c r="AH120" s="82">
        <f t="shared" si="2"/>
        <v>14.28</v>
      </c>
      <c r="AI120" s="82">
        <f t="shared" si="2"/>
        <v>14.42</v>
      </c>
      <c r="AJ120" s="82">
        <f t="shared" si="2"/>
        <v>14.56</v>
      </c>
      <c r="AK120" s="82">
        <f t="shared" si="2"/>
        <v>14.7</v>
      </c>
      <c r="AL120" s="82">
        <f t="shared" si="2"/>
        <v>14.84</v>
      </c>
      <c r="AM120" s="82">
        <f t="shared" si="2"/>
        <v>14.98</v>
      </c>
      <c r="AN120" s="82">
        <f t="shared" si="2"/>
        <v>15.12</v>
      </c>
      <c r="AO120" s="82">
        <f t="shared" si="2"/>
        <v>15.28</v>
      </c>
      <c r="AP120" s="82">
        <f t="shared" si="2"/>
        <v>15.44</v>
      </c>
      <c r="AQ120" s="82">
        <f t="shared" si="2"/>
        <v>15.6</v>
      </c>
      <c r="AR120" s="82">
        <f t="shared" si="2"/>
        <v>15.76</v>
      </c>
      <c r="AS120" s="82">
        <f t="shared" si="2"/>
        <v>15.92</v>
      </c>
      <c r="AT120" s="82">
        <f t="shared" si="2"/>
        <v>16.09</v>
      </c>
      <c r="AU120" s="82">
        <f t="shared" si="2"/>
        <v>16.260000000000002</v>
      </c>
      <c r="AV120" s="82">
        <f t="shared" si="2"/>
        <v>16.43</v>
      </c>
      <c r="AW120" s="82">
        <f t="shared" si="2"/>
        <v>16.600000000000001</v>
      </c>
      <c r="AX120" s="82">
        <f t="shared" si="2"/>
        <v>16.77</v>
      </c>
      <c r="AY120" s="82">
        <f t="shared" si="2"/>
        <v>16.940000000000001</v>
      </c>
      <c r="AZ120" s="82">
        <f t="shared" si="2"/>
        <v>17.12</v>
      </c>
      <c r="BA120" s="82">
        <f t="shared" si="2"/>
        <v>17.3</v>
      </c>
      <c r="BB120" s="82">
        <f t="shared" si="2"/>
        <v>17.48</v>
      </c>
    </row>
    <row r="121" spans="2:54" x14ac:dyDescent="0.3">
      <c r="B121" s="83" t="s">
        <v>116</v>
      </c>
      <c r="C121" s="82">
        <v>6.42</v>
      </c>
      <c r="D121" s="82">
        <f>ROUND(C121*(1+(0.8*D23)),2)</f>
        <v>6.56</v>
      </c>
      <c r="E121" s="82">
        <f t="shared" ref="E121:BB121" si="3">ROUND(D121*(1+(0.8*E23)),2)</f>
        <v>6.71</v>
      </c>
      <c r="F121" s="82">
        <f t="shared" si="3"/>
        <v>6.82</v>
      </c>
      <c r="G121" s="82">
        <f t="shared" si="3"/>
        <v>6.91</v>
      </c>
      <c r="H121" s="82">
        <f t="shared" si="3"/>
        <v>7.01</v>
      </c>
      <c r="I121" s="82">
        <f t="shared" si="3"/>
        <v>7.1</v>
      </c>
      <c r="J121" s="82">
        <f t="shared" si="3"/>
        <v>7.19</v>
      </c>
      <c r="K121" s="82">
        <f t="shared" si="3"/>
        <v>7.28</v>
      </c>
      <c r="L121" s="82">
        <f t="shared" si="3"/>
        <v>7.37</v>
      </c>
      <c r="M121" s="82">
        <f t="shared" si="3"/>
        <v>7.46</v>
      </c>
      <c r="N121" s="82">
        <f t="shared" si="3"/>
        <v>7.55</v>
      </c>
      <c r="O121" s="82">
        <f t="shared" si="3"/>
        <v>7.64</v>
      </c>
      <c r="P121" s="82">
        <f t="shared" si="3"/>
        <v>7.73</v>
      </c>
      <c r="Q121" s="82">
        <f t="shared" si="3"/>
        <v>7.82</v>
      </c>
      <c r="R121" s="82">
        <f t="shared" si="3"/>
        <v>7.91</v>
      </c>
      <c r="S121" s="82">
        <f t="shared" si="3"/>
        <v>8</v>
      </c>
      <c r="T121" s="82">
        <f t="shared" si="3"/>
        <v>8.1</v>
      </c>
      <c r="U121" s="82">
        <f t="shared" si="3"/>
        <v>8.18</v>
      </c>
      <c r="V121" s="82">
        <f t="shared" si="3"/>
        <v>8.27</v>
      </c>
      <c r="W121" s="82">
        <f t="shared" si="3"/>
        <v>8.36</v>
      </c>
      <c r="X121" s="82">
        <f t="shared" si="3"/>
        <v>8.4499999999999993</v>
      </c>
      <c r="Y121" s="82">
        <f t="shared" si="3"/>
        <v>8.5399999999999991</v>
      </c>
      <c r="Z121" s="82">
        <f t="shared" si="3"/>
        <v>8.6300000000000008</v>
      </c>
      <c r="AA121" s="82">
        <f t="shared" si="3"/>
        <v>8.7200000000000006</v>
      </c>
      <c r="AB121" s="82">
        <f t="shared" si="3"/>
        <v>8.81</v>
      </c>
      <c r="AC121" s="82">
        <f t="shared" si="3"/>
        <v>8.9</v>
      </c>
      <c r="AD121" s="82">
        <f t="shared" si="3"/>
        <v>8.99</v>
      </c>
      <c r="AE121" s="82">
        <f t="shared" si="3"/>
        <v>9.08</v>
      </c>
      <c r="AF121" s="82">
        <f t="shared" si="3"/>
        <v>9.17</v>
      </c>
      <c r="AG121" s="82">
        <f t="shared" si="3"/>
        <v>9.26</v>
      </c>
      <c r="AH121" s="82">
        <f t="shared" si="3"/>
        <v>9.35</v>
      </c>
      <c r="AI121" s="82">
        <f t="shared" si="3"/>
        <v>9.44</v>
      </c>
      <c r="AJ121" s="82">
        <f t="shared" si="3"/>
        <v>9.5299999999999994</v>
      </c>
      <c r="AK121" s="82">
        <f t="shared" si="3"/>
        <v>9.6199999999999992</v>
      </c>
      <c r="AL121" s="82">
        <f t="shared" si="3"/>
        <v>9.7100000000000009</v>
      </c>
      <c r="AM121" s="82">
        <f t="shared" si="3"/>
        <v>9.8000000000000007</v>
      </c>
      <c r="AN121" s="82">
        <f t="shared" si="3"/>
        <v>9.89</v>
      </c>
      <c r="AO121" s="82">
        <f t="shared" si="3"/>
        <v>9.99</v>
      </c>
      <c r="AP121" s="82">
        <f t="shared" si="3"/>
        <v>10.09</v>
      </c>
      <c r="AQ121" s="82">
        <f t="shared" si="3"/>
        <v>10.19</v>
      </c>
      <c r="AR121" s="82">
        <f t="shared" si="3"/>
        <v>10.3</v>
      </c>
      <c r="AS121" s="82">
        <f t="shared" si="3"/>
        <v>10.41</v>
      </c>
      <c r="AT121" s="82">
        <f t="shared" si="3"/>
        <v>10.52</v>
      </c>
      <c r="AU121" s="82">
        <f t="shared" si="3"/>
        <v>10.63</v>
      </c>
      <c r="AV121" s="82">
        <f t="shared" si="3"/>
        <v>10.74</v>
      </c>
      <c r="AW121" s="82">
        <f t="shared" si="3"/>
        <v>10.85</v>
      </c>
      <c r="AX121" s="82">
        <f t="shared" si="3"/>
        <v>10.96</v>
      </c>
      <c r="AY121" s="82">
        <f t="shared" si="3"/>
        <v>11.07</v>
      </c>
      <c r="AZ121" s="82">
        <f t="shared" si="3"/>
        <v>11.19</v>
      </c>
      <c r="BA121" s="82">
        <f t="shared" si="3"/>
        <v>11.31</v>
      </c>
      <c r="BB121" s="82">
        <f t="shared" si="3"/>
        <v>11.43</v>
      </c>
    </row>
    <row r="122" spans="2:54" x14ac:dyDescent="0.3">
      <c r="B122" s="1" t="s">
        <v>690</v>
      </c>
    </row>
    <row r="123" spans="2:54" x14ac:dyDescent="0.3">
      <c r="B123" s="1"/>
    </row>
    <row r="124" spans="2:54" x14ac:dyDescent="0.3">
      <c r="B124" s="416" t="s">
        <v>672</v>
      </c>
      <c r="C124" s="417">
        <v>1.5</v>
      </c>
    </row>
    <row r="125" spans="2:54" x14ac:dyDescent="0.3">
      <c r="B125" s="1" t="s">
        <v>673</v>
      </c>
    </row>
    <row r="126" spans="2:54" x14ac:dyDescent="0.3">
      <c r="B126" s="1"/>
    </row>
    <row r="127" spans="2:54" x14ac:dyDescent="0.3">
      <c r="B127" s="21" t="s">
        <v>675</v>
      </c>
    </row>
    <row r="128" spans="2:54" x14ac:dyDescent="0.3">
      <c r="B128" s="424" t="s">
        <v>676</v>
      </c>
      <c r="C128" s="418" t="s">
        <v>677</v>
      </c>
      <c r="D128" s="418" t="s">
        <v>688</v>
      </c>
      <c r="E128" s="418" t="s">
        <v>689</v>
      </c>
      <c r="F128" s="418" t="s">
        <v>678</v>
      </c>
      <c r="G128" s="418" t="s">
        <v>679</v>
      </c>
      <c r="H128" s="418" t="s">
        <v>680</v>
      </c>
      <c r="I128" s="418" t="s">
        <v>681</v>
      </c>
      <c r="J128" s="418" t="s">
        <v>682</v>
      </c>
      <c r="K128" s="418" t="s">
        <v>683</v>
      </c>
      <c r="L128" s="418" t="s">
        <v>684</v>
      </c>
    </row>
    <row r="129" spans="2:14" x14ac:dyDescent="0.3">
      <c r="B129" s="424" t="s">
        <v>685</v>
      </c>
      <c r="C129" s="24">
        <v>2</v>
      </c>
      <c r="D129" s="24">
        <v>1.8</v>
      </c>
      <c r="E129" s="24">
        <v>1.5</v>
      </c>
      <c r="F129" s="24">
        <v>1.4</v>
      </c>
      <c r="G129" s="24">
        <v>1.2</v>
      </c>
      <c r="H129" s="24">
        <v>1</v>
      </c>
      <c r="I129" s="24">
        <v>0.9</v>
      </c>
      <c r="J129" s="24">
        <v>0.75</v>
      </c>
      <c r="K129" s="24">
        <v>0.6</v>
      </c>
      <c r="L129" s="24">
        <v>0.4</v>
      </c>
    </row>
    <row r="130" spans="2:14" ht="9.75" customHeight="1" x14ac:dyDescent="0.35">
      <c r="B130" s="24"/>
      <c r="C130" s="433" t="s">
        <v>686</v>
      </c>
      <c r="D130" s="434"/>
      <c r="E130" s="434"/>
      <c r="F130" s="435"/>
      <c r="G130" s="430" t="s">
        <v>687</v>
      </c>
      <c r="H130" s="431"/>
      <c r="I130" s="431"/>
      <c r="J130" s="431"/>
      <c r="K130" s="431"/>
      <c r="L130" s="432"/>
    </row>
    <row r="131" spans="2:14" x14ac:dyDescent="0.3">
      <c r="B131" s="1" t="s">
        <v>606</v>
      </c>
    </row>
    <row r="132" spans="2:14" x14ac:dyDescent="0.3">
      <c r="B132" s="1"/>
    </row>
    <row r="133" spans="2:14" x14ac:dyDescent="0.3">
      <c r="B133" s="1"/>
      <c r="C133" s="419" t="s">
        <v>691</v>
      </c>
      <c r="D133" s="420"/>
      <c r="E133" s="420"/>
      <c r="F133" s="420"/>
      <c r="G133" s="420"/>
      <c r="H133" s="420"/>
      <c r="I133" s="420"/>
      <c r="J133" s="420"/>
      <c r="K133" s="420"/>
      <c r="L133" s="423"/>
      <c r="M133" s="423"/>
      <c r="N133" s="421" t="s">
        <v>692</v>
      </c>
    </row>
    <row r="134" spans="2:14" x14ac:dyDescent="0.3">
      <c r="B134" s="416" t="s">
        <v>693</v>
      </c>
      <c r="C134" s="422">
        <v>4</v>
      </c>
      <c r="D134" s="422">
        <v>5</v>
      </c>
      <c r="E134" s="422">
        <v>6</v>
      </c>
      <c r="F134" s="422">
        <v>7</v>
      </c>
      <c r="G134" s="422">
        <v>8</v>
      </c>
      <c r="H134" s="422">
        <v>9</v>
      </c>
      <c r="I134" s="422">
        <v>10</v>
      </c>
      <c r="J134" s="422">
        <v>11</v>
      </c>
      <c r="K134" s="422">
        <v>12</v>
      </c>
      <c r="L134" s="422">
        <v>13</v>
      </c>
      <c r="M134" s="422">
        <v>14</v>
      </c>
      <c r="N134" s="422">
        <v>15</v>
      </c>
    </row>
    <row r="135" spans="2:14" x14ac:dyDescent="0.3">
      <c r="B135" s="1" t="s">
        <v>673</v>
      </c>
    </row>
    <row r="136" spans="2:14" x14ac:dyDescent="0.3">
      <c r="B136" s="1"/>
    </row>
    <row r="137" spans="2:14" x14ac:dyDescent="0.3">
      <c r="B137" s="21" t="s">
        <v>607</v>
      </c>
    </row>
    <row r="138" spans="2:14" ht="17.25" customHeight="1" x14ac:dyDescent="0.3">
      <c r="B138" s="185" t="s">
        <v>674</v>
      </c>
      <c r="C138" s="175" t="s">
        <v>119</v>
      </c>
    </row>
    <row r="139" spans="2:14" x14ac:dyDescent="0.3">
      <c r="B139" s="80" t="s">
        <v>117</v>
      </c>
      <c r="C139" s="81">
        <v>0</v>
      </c>
    </row>
    <row r="140" spans="2:14" x14ac:dyDescent="0.3">
      <c r="B140" s="58" t="s">
        <v>118</v>
      </c>
      <c r="C140" s="82">
        <v>0.31</v>
      </c>
      <c r="E140" s="3" t="s">
        <v>135</v>
      </c>
    </row>
    <row r="141" spans="2:14" x14ac:dyDescent="0.3">
      <c r="B141" s="1" t="s">
        <v>309</v>
      </c>
    </row>
    <row r="142" spans="2:14" x14ac:dyDescent="0.3">
      <c r="B142" s="1"/>
    </row>
    <row r="143" spans="2:14" ht="22.5" customHeight="1" x14ac:dyDescent="0.3">
      <c r="B143" s="178" t="s">
        <v>318</v>
      </c>
      <c r="C143" s="444" t="s">
        <v>300</v>
      </c>
      <c r="D143" s="444"/>
      <c r="F143" s="3" t="s">
        <v>135</v>
      </c>
    </row>
    <row r="144" spans="2:14" ht="12.75" customHeight="1" x14ac:dyDescent="0.3">
      <c r="B144" s="194" t="s">
        <v>299</v>
      </c>
      <c r="C144" s="192" t="s">
        <v>301</v>
      </c>
      <c r="D144" s="191" t="s">
        <v>302</v>
      </c>
    </row>
    <row r="145" spans="2:9" x14ac:dyDescent="0.3">
      <c r="B145" s="177" t="s">
        <v>303</v>
      </c>
      <c r="C145" s="82">
        <v>4.2300000000000004</v>
      </c>
      <c r="D145" s="186">
        <v>137.22999999999999</v>
      </c>
    </row>
    <row r="146" spans="2:9" x14ac:dyDescent="0.3">
      <c r="B146" s="177" t="s">
        <v>304</v>
      </c>
      <c r="C146" s="82">
        <v>5.38</v>
      </c>
      <c r="D146" s="186">
        <v>169.55</v>
      </c>
    </row>
    <row r="147" spans="2:9" x14ac:dyDescent="0.3">
      <c r="B147" s="177" t="s">
        <v>305</v>
      </c>
      <c r="C147" s="82">
        <v>8.61</v>
      </c>
      <c r="D147" s="186">
        <v>251.95</v>
      </c>
    </row>
    <row r="148" spans="2:9" x14ac:dyDescent="0.3">
      <c r="B148" s="177" t="s">
        <v>306</v>
      </c>
      <c r="C148" s="82">
        <v>5.83</v>
      </c>
      <c r="D148" s="186">
        <v>165.08</v>
      </c>
    </row>
    <row r="149" spans="2:9" x14ac:dyDescent="0.3">
      <c r="B149" s="177" t="s">
        <v>307</v>
      </c>
      <c r="C149" s="82">
        <v>6.52</v>
      </c>
      <c r="D149" s="186">
        <v>170.07</v>
      </c>
    </row>
    <row r="150" spans="2:9" x14ac:dyDescent="0.3">
      <c r="B150" s="177" t="s">
        <v>308</v>
      </c>
      <c r="C150" s="82">
        <v>4.2699999999999996</v>
      </c>
      <c r="D150" s="186">
        <v>116.37</v>
      </c>
    </row>
    <row r="151" spans="2:9" x14ac:dyDescent="0.3">
      <c r="B151" s="1" t="s">
        <v>670</v>
      </c>
    </row>
    <row r="153" spans="2:9" ht="22.5" customHeight="1" x14ac:dyDescent="0.3">
      <c r="B153" s="178" t="s">
        <v>316</v>
      </c>
      <c r="C153" s="444" t="s">
        <v>311</v>
      </c>
      <c r="D153" s="444"/>
      <c r="E153" s="444" t="s">
        <v>312</v>
      </c>
      <c r="F153" s="444"/>
      <c r="H153" s="3" t="s">
        <v>135</v>
      </c>
    </row>
    <row r="154" spans="2:9" ht="12.75" customHeight="1" x14ac:dyDescent="0.3">
      <c r="B154" s="194" t="s">
        <v>310</v>
      </c>
      <c r="C154" s="191" t="s">
        <v>301</v>
      </c>
      <c r="D154" s="191" t="s">
        <v>302</v>
      </c>
      <c r="E154" s="191" t="s">
        <v>301</v>
      </c>
      <c r="F154" s="191" t="s">
        <v>302</v>
      </c>
    </row>
    <row r="155" spans="2:9" x14ac:dyDescent="0.3">
      <c r="B155" s="177" t="s">
        <v>313</v>
      </c>
      <c r="C155" s="187">
        <v>8.4600000000000009</v>
      </c>
      <c r="D155" s="180">
        <v>567</v>
      </c>
      <c r="E155" s="187">
        <v>4.72</v>
      </c>
      <c r="F155" s="180">
        <v>508</v>
      </c>
    </row>
    <row r="156" spans="2:9" x14ac:dyDescent="0.3">
      <c r="B156" s="177" t="s">
        <v>314</v>
      </c>
      <c r="C156" s="187">
        <v>8.4600000000000009</v>
      </c>
      <c r="D156" s="180">
        <v>695</v>
      </c>
      <c r="E156" s="187">
        <v>4.72</v>
      </c>
      <c r="F156" s="180">
        <v>601</v>
      </c>
    </row>
    <row r="157" spans="2:9" x14ac:dyDescent="0.3">
      <c r="B157" s="177" t="s">
        <v>315</v>
      </c>
      <c r="C157" s="187">
        <v>8.4600000000000009</v>
      </c>
      <c r="D157" s="180">
        <v>611</v>
      </c>
      <c r="E157" s="187">
        <v>4.72</v>
      </c>
      <c r="F157" s="180">
        <v>543</v>
      </c>
    </row>
    <row r="158" spans="2:9" x14ac:dyDescent="0.3">
      <c r="B158" s="1" t="s">
        <v>608</v>
      </c>
    </row>
    <row r="160" spans="2:9" x14ac:dyDescent="0.3">
      <c r="B160" s="457" t="s">
        <v>333</v>
      </c>
      <c r="C160" s="444" t="s">
        <v>159</v>
      </c>
      <c r="D160" s="444" t="s">
        <v>299</v>
      </c>
      <c r="E160" s="444"/>
      <c r="F160" s="444"/>
      <c r="G160" s="444"/>
      <c r="H160" s="444"/>
      <c r="I160" s="444"/>
    </row>
    <row r="161" spans="2:9" x14ac:dyDescent="0.3">
      <c r="B161" s="458"/>
      <c r="C161" s="444"/>
      <c r="D161" s="191" t="s">
        <v>320</v>
      </c>
      <c r="E161" s="191" t="s">
        <v>320</v>
      </c>
      <c r="F161" s="191" t="s">
        <v>320</v>
      </c>
      <c r="G161" s="191" t="s">
        <v>269</v>
      </c>
      <c r="H161" s="191" t="s">
        <v>320</v>
      </c>
      <c r="I161" s="191" t="s">
        <v>323</v>
      </c>
    </row>
    <row r="162" spans="2:9" ht="20.25" x14ac:dyDescent="0.3">
      <c r="B162" s="195" t="s">
        <v>319</v>
      </c>
      <c r="C162" s="444"/>
      <c r="D162" s="191" t="s">
        <v>321</v>
      </c>
      <c r="E162" s="191" t="s">
        <v>322</v>
      </c>
      <c r="F162" s="191" t="s">
        <v>331</v>
      </c>
      <c r="G162" s="191" t="s">
        <v>332</v>
      </c>
      <c r="H162" s="191" t="s">
        <v>332</v>
      </c>
      <c r="I162" s="191" t="s">
        <v>324</v>
      </c>
    </row>
    <row r="163" spans="2:9" x14ac:dyDescent="0.3">
      <c r="B163" s="177" t="s">
        <v>325</v>
      </c>
      <c r="C163" s="183" t="s">
        <v>326</v>
      </c>
      <c r="D163" s="182" t="s">
        <v>327</v>
      </c>
      <c r="E163" s="183" t="s">
        <v>327</v>
      </c>
      <c r="F163" s="183" t="s">
        <v>327</v>
      </c>
      <c r="G163" s="226">
        <v>2.6</v>
      </c>
      <c r="H163" s="183" t="s">
        <v>327</v>
      </c>
      <c r="I163" s="226">
        <v>2.4</v>
      </c>
    </row>
    <row r="164" spans="2:9" x14ac:dyDescent="0.3">
      <c r="B164" s="177" t="s">
        <v>328</v>
      </c>
      <c r="C164" s="183" t="s">
        <v>329</v>
      </c>
      <c r="D164" s="427">
        <v>9.9</v>
      </c>
      <c r="E164" s="226">
        <v>10.3</v>
      </c>
      <c r="F164" s="226">
        <v>26</v>
      </c>
      <c r="G164" s="183" t="s">
        <v>327</v>
      </c>
      <c r="H164" s="226">
        <v>12.8</v>
      </c>
      <c r="I164" s="183" t="s">
        <v>327</v>
      </c>
    </row>
    <row r="165" spans="2:9" x14ac:dyDescent="0.3">
      <c r="B165" s="1" t="s">
        <v>610</v>
      </c>
    </row>
    <row r="167" spans="2:9" x14ac:dyDescent="0.3">
      <c r="B167" s="178" t="s">
        <v>336</v>
      </c>
      <c r="C167" s="173" t="s">
        <v>311</v>
      </c>
      <c r="D167" s="173" t="s">
        <v>312</v>
      </c>
    </row>
    <row r="168" spans="2:9" ht="12.75" customHeight="1" x14ac:dyDescent="0.3">
      <c r="B168" s="194" t="s">
        <v>310</v>
      </c>
      <c r="C168" s="191" t="s">
        <v>326</v>
      </c>
      <c r="D168" s="191" t="s">
        <v>329</v>
      </c>
    </row>
    <row r="169" spans="2:9" x14ac:dyDescent="0.3">
      <c r="B169" s="177" t="s">
        <v>313</v>
      </c>
      <c r="C169" s="226">
        <v>3.1</v>
      </c>
      <c r="D169" s="226">
        <v>11</v>
      </c>
    </row>
    <row r="170" spans="2:9" x14ac:dyDescent="0.3">
      <c r="B170" s="177" t="s">
        <v>314</v>
      </c>
      <c r="C170" s="226">
        <v>3.8</v>
      </c>
      <c r="D170" s="226">
        <v>13.1</v>
      </c>
    </row>
    <row r="171" spans="2:9" x14ac:dyDescent="0.3">
      <c r="B171" s="177" t="s">
        <v>330</v>
      </c>
      <c r="C171" s="226">
        <v>5.9</v>
      </c>
      <c r="D171" s="226">
        <v>20.5</v>
      </c>
    </row>
    <row r="172" spans="2:9" x14ac:dyDescent="0.3">
      <c r="B172" s="177" t="s">
        <v>43</v>
      </c>
      <c r="C172" s="226">
        <v>4.8</v>
      </c>
      <c r="D172" s="226">
        <v>16.7</v>
      </c>
    </row>
    <row r="173" spans="2:9" x14ac:dyDescent="0.3">
      <c r="B173" s="1" t="s">
        <v>745</v>
      </c>
    </row>
    <row r="174" spans="2:9" x14ac:dyDescent="0.3">
      <c r="B174" s="1"/>
    </row>
    <row r="175" spans="2:9" ht="12.75" x14ac:dyDescent="0.35">
      <c r="B175" s="442" t="s">
        <v>337</v>
      </c>
      <c r="C175" s="443"/>
      <c r="D175" s="443"/>
      <c r="E175" s="443"/>
      <c r="F175" s="465"/>
      <c r="G175" s="465"/>
    </row>
    <row r="176" spans="2:9" ht="11.65" x14ac:dyDescent="0.3">
      <c r="B176" s="193" t="s">
        <v>104</v>
      </c>
      <c r="C176" s="191" t="s">
        <v>340</v>
      </c>
      <c r="D176" s="191" t="s">
        <v>341</v>
      </c>
      <c r="E176" s="191" t="s">
        <v>342</v>
      </c>
      <c r="F176" s="192" t="s">
        <v>161</v>
      </c>
      <c r="G176" s="192" t="s">
        <v>343</v>
      </c>
    </row>
    <row r="177" spans="2:54" x14ac:dyDescent="0.3">
      <c r="B177" s="60" t="s">
        <v>338</v>
      </c>
      <c r="C177" s="124">
        <v>1.1000000000000001</v>
      </c>
      <c r="D177" s="124">
        <v>63</v>
      </c>
      <c r="E177" s="124">
        <v>0.02</v>
      </c>
      <c r="F177" s="371">
        <v>4.8</v>
      </c>
      <c r="G177" s="371">
        <v>10</v>
      </c>
    </row>
    <row r="178" spans="2:54" x14ac:dyDescent="0.3">
      <c r="B178" s="109" t="s">
        <v>339</v>
      </c>
      <c r="C178" s="124">
        <v>2</v>
      </c>
      <c r="D178" s="124">
        <v>54.4</v>
      </c>
      <c r="E178" s="124">
        <v>0.02</v>
      </c>
      <c r="F178" s="371">
        <v>4.5999999999999996</v>
      </c>
      <c r="G178" s="371">
        <v>10</v>
      </c>
    </row>
    <row r="179" spans="2:54" x14ac:dyDescent="0.3">
      <c r="B179" s="60" t="s">
        <v>324</v>
      </c>
      <c r="C179" s="124">
        <v>1</v>
      </c>
      <c r="D179" s="124">
        <v>39.9</v>
      </c>
      <c r="E179" s="124">
        <v>0.02</v>
      </c>
      <c r="F179" s="371">
        <v>4.7</v>
      </c>
      <c r="G179" s="371">
        <v>10</v>
      </c>
    </row>
    <row r="180" spans="2:54" x14ac:dyDescent="0.3">
      <c r="B180" s="1" t="s">
        <v>612</v>
      </c>
    </row>
    <row r="181" spans="2:54" x14ac:dyDescent="0.3">
      <c r="B181" s="1"/>
    </row>
    <row r="182" spans="2:54" ht="20.25" x14ac:dyDescent="0.3">
      <c r="B182" s="185" t="s">
        <v>170</v>
      </c>
      <c r="C182" s="175">
        <v>2024</v>
      </c>
      <c r="D182" s="175">
        <v>2025</v>
      </c>
      <c r="E182" s="175">
        <v>2026</v>
      </c>
      <c r="F182" s="175">
        <v>2027</v>
      </c>
      <c r="G182" s="175">
        <v>2028</v>
      </c>
      <c r="H182" s="175">
        <v>2029</v>
      </c>
      <c r="I182" s="175">
        <v>2030</v>
      </c>
      <c r="J182" s="175">
        <v>2031</v>
      </c>
      <c r="K182" s="175">
        <v>2032</v>
      </c>
      <c r="L182" s="175">
        <v>2033</v>
      </c>
      <c r="M182" s="175">
        <v>2034</v>
      </c>
      <c r="N182" s="175">
        <v>2035</v>
      </c>
      <c r="O182" s="175">
        <v>2036</v>
      </c>
      <c r="P182" s="175">
        <v>2037</v>
      </c>
      <c r="Q182" s="175">
        <v>2038</v>
      </c>
      <c r="R182" s="175">
        <v>2039</v>
      </c>
      <c r="S182" s="175">
        <v>2040</v>
      </c>
      <c r="T182" s="175">
        <v>2041</v>
      </c>
      <c r="U182" s="175">
        <v>2042</v>
      </c>
      <c r="V182" s="175">
        <v>2043</v>
      </c>
      <c r="W182" s="175">
        <v>2044</v>
      </c>
      <c r="X182" s="175">
        <v>2045</v>
      </c>
      <c r="Y182" s="175">
        <v>2046</v>
      </c>
      <c r="Z182" s="175">
        <v>2047</v>
      </c>
      <c r="AA182" s="175">
        <v>2048</v>
      </c>
      <c r="AB182" s="175">
        <v>2049</v>
      </c>
      <c r="AC182" s="175">
        <v>2050</v>
      </c>
      <c r="AD182" s="175">
        <v>2051</v>
      </c>
      <c r="AE182" s="175">
        <v>2052</v>
      </c>
      <c r="AF182" s="175">
        <v>2053</v>
      </c>
      <c r="AG182" s="175">
        <v>2054</v>
      </c>
      <c r="AH182" s="175">
        <v>2055</v>
      </c>
      <c r="AI182" s="175">
        <v>2056</v>
      </c>
      <c r="AJ182" s="175">
        <v>2057</v>
      </c>
      <c r="AK182" s="175">
        <v>2058</v>
      </c>
      <c r="AL182" s="175">
        <v>2059</v>
      </c>
      <c r="AM182" s="175">
        <v>2060</v>
      </c>
      <c r="AN182" s="175">
        <v>2061</v>
      </c>
      <c r="AO182" s="175">
        <v>2062</v>
      </c>
      <c r="AP182" s="175">
        <v>2063</v>
      </c>
      <c r="AQ182" s="175">
        <v>2064</v>
      </c>
      <c r="AR182" s="175">
        <v>2065</v>
      </c>
      <c r="AS182" s="175">
        <v>2066</v>
      </c>
      <c r="AT182" s="175">
        <v>2067</v>
      </c>
      <c r="AU182" s="175">
        <v>2068</v>
      </c>
      <c r="AV182" s="175">
        <v>2069</v>
      </c>
      <c r="AW182" s="175">
        <v>2070</v>
      </c>
      <c r="AX182" s="175">
        <v>2071</v>
      </c>
      <c r="AY182" s="175">
        <v>2072</v>
      </c>
      <c r="AZ182" s="175">
        <v>2073</v>
      </c>
      <c r="BA182" s="175">
        <v>2074</v>
      </c>
      <c r="BB182" s="175">
        <v>2075</v>
      </c>
    </row>
    <row r="183" spans="2:54" ht="11.65" x14ac:dyDescent="0.4">
      <c r="B183" s="84" t="s">
        <v>695</v>
      </c>
      <c r="C183" s="126">
        <v>162.1</v>
      </c>
      <c r="D183" s="115">
        <f>ROUND(C183*(1+(0.8*D23)),2)</f>
        <v>165.6</v>
      </c>
      <c r="E183" s="115">
        <f t="shared" ref="E183:BB183" si="4">ROUND(D183*(1+(0.8*E23)),2)</f>
        <v>169.31</v>
      </c>
      <c r="F183" s="115">
        <f t="shared" si="4"/>
        <v>172.15</v>
      </c>
      <c r="G183" s="115">
        <f t="shared" si="4"/>
        <v>174.49</v>
      </c>
      <c r="H183" s="115">
        <f t="shared" si="4"/>
        <v>177</v>
      </c>
      <c r="I183" s="115">
        <f t="shared" si="4"/>
        <v>179.27</v>
      </c>
      <c r="J183" s="115">
        <f t="shared" si="4"/>
        <v>181.56</v>
      </c>
      <c r="K183" s="115">
        <f t="shared" si="4"/>
        <v>183.74</v>
      </c>
      <c r="L183" s="115">
        <f t="shared" si="4"/>
        <v>185.94</v>
      </c>
      <c r="M183" s="115">
        <f t="shared" si="4"/>
        <v>188.17</v>
      </c>
      <c r="N183" s="115">
        <f t="shared" si="4"/>
        <v>190.43</v>
      </c>
      <c r="O183" s="115">
        <f t="shared" si="4"/>
        <v>192.72</v>
      </c>
      <c r="P183" s="115">
        <f t="shared" si="4"/>
        <v>195.03</v>
      </c>
      <c r="Q183" s="115">
        <f t="shared" si="4"/>
        <v>197.37</v>
      </c>
      <c r="R183" s="115">
        <f t="shared" si="4"/>
        <v>199.74</v>
      </c>
      <c r="S183" s="115">
        <f t="shared" si="4"/>
        <v>202.14</v>
      </c>
      <c r="T183" s="115">
        <f t="shared" si="4"/>
        <v>204.57</v>
      </c>
      <c r="U183" s="115">
        <f t="shared" si="4"/>
        <v>206.7</v>
      </c>
      <c r="V183" s="115">
        <f t="shared" si="4"/>
        <v>208.85</v>
      </c>
      <c r="W183" s="115">
        <f t="shared" si="4"/>
        <v>211.02</v>
      </c>
      <c r="X183" s="115">
        <f t="shared" si="4"/>
        <v>213.21</v>
      </c>
      <c r="Y183" s="115">
        <f t="shared" si="4"/>
        <v>215.43</v>
      </c>
      <c r="Z183" s="115">
        <f t="shared" si="4"/>
        <v>217.67</v>
      </c>
      <c r="AA183" s="115">
        <f t="shared" si="4"/>
        <v>219.93</v>
      </c>
      <c r="AB183" s="115">
        <f t="shared" si="4"/>
        <v>222.22</v>
      </c>
      <c r="AC183" s="115">
        <f t="shared" si="4"/>
        <v>224.53</v>
      </c>
      <c r="AD183" s="115">
        <f t="shared" si="4"/>
        <v>226.87</v>
      </c>
      <c r="AE183" s="115">
        <f t="shared" si="4"/>
        <v>229.05</v>
      </c>
      <c r="AF183" s="115">
        <f t="shared" si="4"/>
        <v>231.25</v>
      </c>
      <c r="AG183" s="115">
        <f t="shared" si="4"/>
        <v>233.47</v>
      </c>
      <c r="AH183" s="115">
        <f t="shared" si="4"/>
        <v>235.71</v>
      </c>
      <c r="AI183" s="115">
        <f t="shared" si="4"/>
        <v>237.97</v>
      </c>
      <c r="AJ183" s="115">
        <f t="shared" si="4"/>
        <v>240.25</v>
      </c>
      <c r="AK183" s="115">
        <f t="shared" si="4"/>
        <v>242.56</v>
      </c>
      <c r="AL183" s="115">
        <f t="shared" si="4"/>
        <v>244.89</v>
      </c>
      <c r="AM183" s="115">
        <f t="shared" si="4"/>
        <v>247.24</v>
      </c>
      <c r="AN183" s="115">
        <f t="shared" si="4"/>
        <v>249.61</v>
      </c>
      <c r="AO183" s="115">
        <f t="shared" si="4"/>
        <v>252.21</v>
      </c>
      <c r="AP183" s="115">
        <f t="shared" si="4"/>
        <v>254.83</v>
      </c>
      <c r="AQ183" s="115">
        <f t="shared" si="4"/>
        <v>257.48</v>
      </c>
      <c r="AR183" s="115">
        <f t="shared" si="4"/>
        <v>260.16000000000003</v>
      </c>
      <c r="AS183" s="115">
        <f t="shared" si="4"/>
        <v>262.87</v>
      </c>
      <c r="AT183" s="115">
        <f t="shared" si="4"/>
        <v>265.60000000000002</v>
      </c>
      <c r="AU183" s="115">
        <f t="shared" si="4"/>
        <v>268.36</v>
      </c>
      <c r="AV183" s="115">
        <f t="shared" si="4"/>
        <v>271.14999999999998</v>
      </c>
      <c r="AW183" s="115">
        <f t="shared" si="4"/>
        <v>273.97000000000003</v>
      </c>
      <c r="AX183" s="115">
        <f t="shared" si="4"/>
        <v>276.82</v>
      </c>
      <c r="AY183" s="115">
        <f t="shared" si="4"/>
        <v>279.7</v>
      </c>
      <c r="AZ183" s="115">
        <f t="shared" si="4"/>
        <v>282.61</v>
      </c>
      <c r="BA183" s="115">
        <f t="shared" si="4"/>
        <v>285.55</v>
      </c>
      <c r="BB183" s="115">
        <f t="shared" si="4"/>
        <v>288.52</v>
      </c>
    </row>
    <row r="184" spans="2:54" ht="11.65" x14ac:dyDescent="0.4">
      <c r="B184" s="84" t="s">
        <v>696</v>
      </c>
      <c r="C184" s="126">
        <v>91.1</v>
      </c>
      <c r="D184" s="115">
        <f>ROUND(C184*(1+(0.8*D23)),2)</f>
        <v>93.07</v>
      </c>
      <c r="E184" s="115">
        <f t="shared" ref="E184:BB184" si="5">ROUND(D184*(1+(0.8*E23)),2)</f>
        <v>95.15</v>
      </c>
      <c r="F184" s="115">
        <f t="shared" si="5"/>
        <v>96.75</v>
      </c>
      <c r="G184" s="115">
        <f t="shared" si="5"/>
        <v>98.07</v>
      </c>
      <c r="H184" s="115">
        <f t="shared" si="5"/>
        <v>99.48</v>
      </c>
      <c r="I184" s="115">
        <f t="shared" si="5"/>
        <v>100.75</v>
      </c>
      <c r="J184" s="115">
        <f t="shared" si="5"/>
        <v>102.04</v>
      </c>
      <c r="K184" s="115">
        <f t="shared" si="5"/>
        <v>103.26</v>
      </c>
      <c r="L184" s="115">
        <f t="shared" si="5"/>
        <v>104.5</v>
      </c>
      <c r="M184" s="115">
        <f t="shared" si="5"/>
        <v>105.75</v>
      </c>
      <c r="N184" s="115">
        <f t="shared" si="5"/>
        <v>107.02</v>
      </c>
      <c r="O184" s="115">
        <f t="shared" si="5"/>
        <v>108.3</v>
      </c>
      <c r="P184" s="115">
        <f t="shared" si="5"/>
        <v>109.6</v>
      </c>
      <c r="Q184" s="115">
        <f t="shared" si="5"/>
        <v>110.92</v>
      </c>
      <c r="R184" s="115">
        <f t="shared" si="5"/>
        <v>112.25</v>
      </c>
      <c r="S184" s="115">
        <f t="shared" si="5"/>
        <v>113.6</v>
      </c>
      <c r="T184" s="115">
        <f t="shared" si="5"/>
        <v>114.96</v>
      </c>
      <c r="U184" s="115">
        <f t="shared" si="5"/>
        <v>116.16</v>
      </c>
      <c r="V184" s="115">
        <f t="shared" si="5"/>
        <v>117.37</v>
      </c>
      <c r="W184" s="115">
        <f t="shared" si="5"/>
        <v>118.59</v>
      </c>
      <c r="X184" s="115">
        <f t="shared" si="5"/>
        <v>119.82</v>
      </c>
      <c r="Y184" s="115">
        <f t="shared" si="5"/>
        <v>121.07</v>
      </c>
      <c r="Z184" s="115">
        <f t="shared" si="5"/>
        <v>122.33</v>
      </c>
      <c r="AA184" s="115">
        <f t="shared" si="5"/>
        <v>123.6</v>
      </c>
      <c r="AB184" s="115">
        <f t="shared" si="5"/>
        <v>124.89</v>
      </c>
      <c r="AC184" s="115">
        <f t="shared" si="5"/>
        <v>126.19</v>
      </c>
      <c r="AD184" s="115">
        <f t="shared" si="5"/>
        <v>127.5</v>
      </c>
      <c r="AE184" s="115">
        <f t="shared" si="5"/>
        <v>128.72</v>
      </c>
      <c r="AF184" s="115">
        <f t="shared" si="5"/>
        <v>129.96</v>
      </c>
      <c r="AG184" s="115">
        <f t="shared" si="5"/>
        <v>131.21</v>
      </c>
      <c r="AH184" s="115">
        <f t="shared" si="5"/>
        <v>132.47</v>
      </c>
      <c r="AI184" s="115">
        <f t="shared" si="5"/>
        <v>133.74</v>
      </c>
      <c r="AJ184" s="115">
        <f t="shared" si="5"/>
        <v>135.02000000000001</v>
      </c>
      <c r="AK184" s="115">
        <f t="shared" si="5"/>
        <v>136.32</v>
      </c>
      <c r="AL184" s="115">
        <f t="shared" si="5"/>
        <v>137.63</v>
      </c>
      <c r="AM184" s="115">
        <f t="shared" si="5"/>
        <v>138.94999999999999</v>
      </c>
      <c r="AN184" s="115">
        <f t="shared" si="5"/>
        <v>140.28</v>
      </c>
      <c r="AO184" s="115">
        <f t="shared" si="5"/>
        <v>141.74</v>
      </c>
      <c r="AP184" s="115">
        <f t="shared" si="5"/>
        <v>143.21</v>
      </c>
      <c r="AQ184" s="115">
        <f t="shared" si="5"/>
        <v>144.69999999999999</v>
      </c>
      <c r="AR184" s="115">
        <f t="shared" si="5"/>
        <v>146.19999999999999</v>
      </c>
      <c r="AS184" s="115">
        <f t="shared" si="5"/>
        <v>147.72</v>
      </c>
      <c r="AT184" s="115">
        <f t="shared" si="5"/>
        <v>149.26</v>
      </c>
      <c r="AU184" s="115">
        <f t="shared" si="5"/>
        <v>150.81</v>
      </c>
      <c r="AV184" s="115">
        <f t="shared" si="5"/>
        <v>152.38</v>
      </c>
      <c r="AW184" s="115">
        <f t="shared" si="5"/>
        <v>153.96</v>
      </c>
      <c r="AX184" s="115">
        <f t="shared" si="5"/>
        <v>155.56</v>
      </c>
      <c r="AY184" s="115">
        <f t="shared" si="5"/>
        <v>157.18</v>
      </c>
      <c r="AZ184" s="115">
        <f t="shared" si="5"/>
        <v>158.81</v>
      </c>
      <c r="BA184" s="115">
        <f t="shared" si="5"/>
        <v>160.46</v>
      </c>
      <c r="BB184" s="115">
        <f t="shared" si="5"/>
        <v>162.13</v>
      </c>
    </row>
    <row r="185" spans="2:54" ht="11.65" x14ac:dyDescent="0.4">
      <c r="B185" s="84" t="s">
        <v>697</v>
      </c>
      <c r="C185" s="126">
        <v>38.299999999999997</v>
      </c>
      <c r="D185" s="115">
        <f>ROUND(C185*(1+(0.8*D23)),2)</f>
        <v>39.130000000000003</v>
      </c>
      <c r="E185" s="115">
        <f t="shared" ref="E185:BB185" si="6">ROUND(D185*(1+(0.8*E23)),2)</f>
        <v>40.01</v>
      </c>
      <c r="F185" s="115">
        <f t="shared" si="6"/>
        <v>40.68</v>
      </c>
      <c r="G185" s="115">
        <f t="shared" si="6"/>
        <v>41.23</v>
      </c>
      <c r="H185" s="115">
        <f t="shared" si="6"/>
        <v>41.82</v>
      </c>
      <c r="I185" s="115">
        <f t="shared" si="6"/>
        <v>42.36</v>
      </c>
      <c r="J185" s="115">
        <f t="shared" si="6"/>
        <v>42.9</v>
      </c>
      <c r="K185" s="115">
        <f t="shared" si="6"/>
        <v>43.41</v>
      </c>
      <c r="L185" s="115">
        <f t="shared" si="6"/>
        <v>43.93</v>
      </c>
      <c r="M185" s="115">
        <f t="shared" si="6"/>
        <v>44.46</v>
      </c>
      <c r="N185" s="115">
        <f t="shared" si="6"/>
        <v>44.99</v>
      </c>
      <c r="O185" s="115">
        <f t="shared" si="6"/>
        <v>45.53</v>
      </c>
      <c r="P185" s="115">
        <f t="shared" si="6"/>
        <v>46.08</v>
      </c>
      <c r="Q185" s="115">
        <f t="shared" si="6"/>
        <v>46.63</v>
      </c>
      <c r="R185" s="115">
        <f t="shared" si="6"/>
        <v>47.19</v>
      </c>
      <c r="S185" s="115">
        <f t="shared" si="6"/>
        <v>47.76</v>
      </c>
      <c r="T185" s="115">
        <f t="shared" si="6"/>
        <v>48.33</v>
      </c>
      <c r="U185" s="115">
        <f t="shared" si="6"/>
        <v>48.83</v>
      </c>
      <c r="V185" s="115">
        <f t="shared" si="6"/>
        <v>49.34</v>
      </c>
      <c r="W185" s="115">
        <f t="shared" si="6"/>
        <v>49.85</v>
      </c>
      <c r="X185" s="115">
        <f t="shared" si="6"/>
        <v>50.37</v>
      </c>
      <c r="Y185" s="115">
        <f t="shared" si="6"/>
        <v>50.89</v>
      </c>
      <c r="Z185" s="115">
        <f t="shared" si="6"/>
        <v>51.42</v>
      </c>
      <c r="AA185" s="115">
        <f t="shared" si="6"/>
        <v>51.95</v>
      </c>
      <c r="AB185" s="115">
        <f t="shared" si="6"/>
        <v>52.49</v>
      </c>
      <c r="AC185" s="115">
        <f t="shared" si="6"/>
        <v>53.04</v>
      </c>
      <c r="AD185" s="115">
        <f t="shared" si="6"/>
        <v>53.59</v>
      </c>
      <c r="AE185" s="115">
        <f t="shared" si="6"/>
        <v>54.1</v>
      </c>
      <c r="AF185" s="115">
        <f t="shared" si="6"/>
        <v>54.62</v>
      </c>
      <c r="AG185" s="115">
        <f t="shared" si="6"/>
        <v>55.14</v>
      </c>
      <c r="AH185" s="115">
        <f t="shared" si="6"/>
        <v>55.67</v>
      </c>
      <c r="AI185" s="115">
        <f t="shared" si="6"/>
        <v>56.2</v>
      </c>
      <c r="AJ185" s="115">
        <f t="shared" si="6"/>
        <v>56.74</v>
      </c>
      <c r="AK185" s="115">
        <f t="shared" si="6"/>
        <v>57.28</v>
      </c>
      <c r="AL185" s="115">
        <f t="shared" si="6"/>
        <v>57.83</v>
      </c>
      <c r="AM185" s="115">
        <f t="shared" si="6"/>
        <v>58.39</v>
      </c>
      <c r="AN185" s="115">
        <f t="shared" si="6"/>
        <v>58.95</v>
      </c>
      <c r="AO185" s="115">
        <f t="shared" si="6"/>
        <v>59.56</v>
      </c>
      <c r="AP185" s="115">
        <f t="shared" si="6"/>
        <v>60.18</v>
      </c>
      <c r="AQ185" s="115">
        <f t="shared" si="6"/>
        <v>60.81</v>
      </c>
      <c r="AR185" s="115">
        <f t="shared" si="6"/>
        <v>61.44</v>
      </c>
      <c r="AS185" s="115">
        <f t="shared" si="6"/>
        <v>62.08</v>
      </c>
      <c r="AT185" s="115">
        <f t="shared" si="6"/>
        <v>62.73</v>
      </c>
      <c r="AU185" s="115">
        <f t="shared" si="6"/>
        <v>63.38</v>
      </c>
      <c r="AV185" s="115">
        <f t="shared" si="6"/>
        <v>64.040000000000006</v>
      </c>
      <c r="AW185" s="115">
        <f t="shared" si="6"/>
        <v>64.709999999999994</v>
      </c>
      <c r="AX185" s="115">
        <f t="shared" si="6"/>
        <v>65.38</v>
      </c>
      <c r="AY185" s="115">
        <f t="shared" si="6"/>
        <v>66.06</v>
      </c>
      <c r="AZ185" s="115">
        <f t="shared" si="6"/>
        <v>66.75</v>
      </c>
      <c r="BA185" s="115">
        <f t="shared" si="6"/>
        <v>67.44</v>
      </c>
      <c r="BB185" s="115">
        <f t="shared" si="6"/>
        <v>68.14</v>
      </c>
    </row>
    <row r="186" spans="2:54" ht="11.65" x14ac:dyDescent="0.4">
      <c r="B186" s="84" t="s">
        <v>698</v>
      </c>
      <c r="C186" s="126">
        <v>22.7</v>
      </c>
      <c r="D186" s="115">
        <f>ROUND(C186*(1+(0.8*D23)),2)</f>
        <v>23.19</v>
      </c>
      <c r="E186" s="115">
        <f t="shared" ref="E186:BB186" si="7">ROUND(D186*(1+(0.8*E23)),2)</f>
        <v>23.71</v>
      </c>
      <c r="F186" s="115">
        <f t="shared" si="7"/>
        <v>24.11</v>
      </c>
      <c r="G186" s="115">
        <f t="shared" si="7"/>
        <v>24.44</v>
      </c>
      <c r="H186" s="115">
        <f t="shared" si="7"/>
        <v>24.79</v>
      </c>
      <c r="I186" s="115">
        <f t="shared" si="7"/>
        <v>25.11</v>
      </c>
      <c r="J186" s="115">
        <f t="shared" si="7"/>
        <v>25.43</v>
      </c>
      <c r="K186" s="115">
        <f t="shared" si="7"/>
        <v>25.74</v>
      </c>
      <c r="L186" s="115">
        <f t="shared" si="7"/>
        <v>26.05</v>
      </c>
      <c r="M186" s="115">
        <f t="shared" si="7"/>
        <v>26.36</v>
      </c>
      <c r="N186" s="115">
        <f t="shared" si="7"/>
        <v>26.68</v>
      </c>
      <c r="O186" s="115">
        <f t="shared" si="7"/>
        <v>27</v>
      </c>
      <c r="P186" s="115">
        <f t="shared" si="7"/>
        <v>27.32</v>
      </c>
      <c r="Q186" s="115">
        <f t="shared" si="7"/>
        <v>27.65</v>
      </c>
      <c r="R186" s="115">
        <f t="shared" si="7"/>
        <v>27.98</v>
      </c>
      <c r="S186" s="115">
        <f t="shared" si="7"/>
        <v>28.32</v>
      </c>
      <c r="T186" s="115">
        <f t="shared" si="7"/>
        <v>28.66</v>
      </c>
      <c r="U186" s="115">
        <f t="shared" si="7"/>
        <v>28.96</v>
      </c>
      <c r="V186" s="115">
        <f t="shared" si="7"/>
        <v>29.26</v>
      </c>
      <c r="W186" s="115">
        <f t="shared" si="7"/>
        <v>29.56</v>
      </c>
      <c r="X186" s="115">
        <f t="shared" si="7"/>
        <v>29.87</v>
      </c>
      <c r="Y186" s="115">
        <f t="shared" si="7"/>
        <v>30.18</v>
      </c>
      <c r="Z186" s="115">
        <f t="shared" si="7"/>
        <v>30.49</v>
      </c>
      <c r="AA186" s="115">
        <f t="shared" si="7"/>
        <v>30.81</v>
      </c>
      <c r="AB186" s="115">
        <f t="shared" si="7"/>
        <v>31.13</v>
      </c>
      <c r="AC186" s="115">
        <f t="shared" si="7"/>
        <v>31.45</v>
      </c>
      <c r="AD186" s="115">
        <f t="shared" si="7"/>
        <v>31.78</v>
      </c>
      <c r="AE186" s="115">
        <f t="shared" si="7"/>
        <v>32.090000000000003</v>
      </c>
      <c r="AF186" s="115">
        <f t="shared" si="7"/>
        <v>32.4</v>
      </c>
      <c r="AG186" s="115">
        <f t="shared" si="7"/>
        <v>32.71</v>
      </c>
      <c r="AH186" s="115">
        <f t="shared" si="7"/>
        <v>33.020000000000003</v>
      </c>
      <c r="AI186" s="115">
        <f t="shared" si="7"/>
        <v>33.340000000000003</v>
      </c>
      <c r="AJ186" s="115">
        <f t="shared" si="7"/>
        <v>33.659999999999997</v>
      </c>
      <c r="AK186" s="115">
        <f t="shared" si="7"/>
        <v>33.979999999999997</v>
      </c>
      <c r="AL186" s="115">
        <f t="shared" si="7"/>
        <v>34.31</v>
      </c>
      <c r="AM186" s="115">
        <f t="shared" si="7"/>
        <v>34.64</v>
      </c>
      <c r="AN186" s="115">
        <f t="shared" si="7"/>
        <v>34.97</v>
      </c>
      <c r="AO186" s="115">
        <f t="shared" si="7"/>
        <v>35.33</v>
      </c>
      <c r="AP186" s="115">
        <f t="shared" si="7"/>
        <v>35.700000000000003</v>
      </c>
      <c r="AQ186" s="115">
        <f t="shared" si="7"/>
        <v>36.07</v>
      </c>
      <c r="AR186" s="115">
        <f t="shared" si="7"/>
        <v>36.450000000000003</v>
      </c>
      <c r="AS186" s="115">
        <f t="shared" si="7"/>
        <v>36.83</v>
      </c>
      <c r="AT186" s="115">
        <f t="shared" si="7"/>
        <v>37.21</v>
      </c>
      <c r="AU186" s="115">
        <f t="shared" si="7"/>
        <v>37.6</v>
      </c>
      <c r="AV186" s="115">
        <f t="shared" si="7"/>
        <v>37.99</v>
      </c>
      <c r="AW186" s="115">
        <f t="shared" si="7"/>
        <v>38.39</v>
      </c>
      <c r="AX186" s="115">
        <f t="shared" si="7"/>
        <v>38.79</v>
      </c>
      <c r="AY186" s="115">
        <f t="shared" si="7"/>
        <v>39.19</v>
      </c>
      <c r="AZ186" s="115">
        <f t="shared" si="7"/>
        <v>39.6</v>
      </c>
      <c r="BA186" s="115">
        <f t="shared" si="7"/>
        <v>40.01</v>
      </c>
      <c r="BB186" s="115">
        <f t="shared" si="7"/>
        <v>40.43</v>
      </c>
    </row>
    <row r="187" spans="2:54" ht="11.65" x14ac:dyDescent="0.4">
      <c r="B187" s="84" t="s">
        <v>699</v>
      </c>
      <c r="C187" s="126">
        <v>15.6</v>
      </c>
      <c r="D187" s="115">
        <f>ROUND(C187*(1+(0.8*D23)),2)</f>
        <v>15.94</v>
      </c>
      <c r="E187" s="115">
        <f t="shared" ref="E187:BB187" si="8">ROUND(D187*(1+(0.8*E23)),2)</f>
        <v>16.3</v>
      </c>
      <c r="F187" s="115">
        <f t="shared" si="8"/>
        <v>16.57</v>
      </c>
      <c r="G187" s="115">
        <f t="shared" si="8"/>
        <v>16.8</v>
      </c>
      <c r="H187" s="115">
        <f t="shared" si="8"/>
        <v>17.04</v>
      </c>
      <c r="I187" s="115">
        <f t="shared" si="8"/>
        <v>17.260000000000002</v>
      </c>
      <c r="J187" s="115">
        <f t="shared" si="8"/>
        <v>17.48</v>
      </c>
      <c r="K187" s="115">
        <f t="shared" si="8"/>
        <v>17.690000000000001</v>
      </c>
      <c r="L187" s="115">
        <f t="shared" si="8"/>
        <v>17.899999999999999</v>
      </c>
      <c r="M187" s="115">
        <f t="shared" si="8"/>
        <v>18.11</v>
      </c>
      <c r="N187" s="115">
        <f t="shared" si="8"/>
        <v>18.329999999999998</v>
      </c>
      <c r="O187" s="115">
        <f t="shared" si="8"/>
        <v>18.55</v>
      </c>
      <c r="P187" s="115">
        <f t="shared" si="8"/>
        <v>18.77</v>
      </c>
      <c r="Q187" s="115">
        <f t="shared" si="8"/>
        <v>19</v>
      </c>
      <c r="R187" s="115">
        <f t="shared" si="8"/>
        <v>19.23</v>
      </c>
      <c r="S187" s="115">
        <f t="shared" si="8"/>
        <v>19.46</v>
      </c>
      <c r="T187" s="115">
        <f t="shared" si="8"/>
        <v>19.690000000000001</v>
      </c>
      <c r="U187" s="115">
        <f t="shared" si="8"/>
        <v>19.89</v>
      </c>
      <c r="V187" s="115">
        <f t="shared" si="8"/>
        <v>20.100000000000001</v>
      </c>
      <c r="W187" s="115">
        <f t="shared" si="8"/>
        <v>20.309999999999999</v>
      </c>
      <c r="X187" s="115">
        <f t="shared" si="8"/>
        <v>20.52</v>
      </c>
      <c r="Y187" s="115">
        <f t="shared" si="8"/>
        <v>20.73</v>
      </c>
      <c r="Z187" s="115">
        <f t="shared" si="8"/>
        <v>20.95</v>
      </c>
      <c r="AA187" s="115">
        <f t="shared" si="8"/>
        <v>21.17</v>
      </c>
      <c r="AB187" s="115">
        <f t="shared" si="8"/>
        <v>21.39</v>
      </c>
      <c r="AC187" s="115">
        <f t="shared" si="8"/>
        <v>21.61</v>
      </c>
      <c r="AD187" s="115">
        <f t="shared" si="8"/>
        <v>21.83</v>
      </c>
      <c r="AE187" s="115">
        <f t="shared" si="8"/>
        <v>22.04</v>
      </c>
      <c r="AF187" s="115">
        <f t="shared" si="8"/>
        <v>22.25</v>
      </c>
      <c r="AG187" s="115">
        <f t="shared" si="8"/>
        <v>22.46</v>
      </c>
      <c r="AH187" s="115">
        <f t="shared" si="8"/>
        <v>22.68</v>
      </c>
      <c r="AI187" s="115">
        <f t="shared" si="8"/>
        <v>22.9</v>
      </c>
      <c r="AJ187" s="115">
        <f t="shared" si="8"/>
        <v>23.12</v>
      </c>
      <c r="AK187" s="115">
        <f t="shared" si="8"/>
        <v>23.34</v>
      </c>
      <c r="AL187" s="115">
        <f t="shared" si="8"/>
        <v>23.56</v>
      </c>
      <c r="AM187" s="115">
        <f t="shared" si="8"/>
        <v>23.79</v>
      </c>
      <c r="AN187" s="115">
        <f t="shared" si="8"/>
        <v>24.02</v>
      </c>
      <c r="AO187" s="115">
        <f t="shared" si="8"/>
        <v>24.27</v>
      </c>
      <c r="AP187" s="115">
        <f t="shared" si="8"/>
        <v>24.52</v>
      </c>
      <c r="AQ187" s="115">
        <f t="shared" si="8"/>
        <v>24.78</v>
      </c>
      <c r="AR187" s="115">
        <f t="shared" si="8"/>
        <v>25.04</v>
      </c>
      <c r="AS187" s="115">
        <f t="shared" si="8"/>
        <v>25.3</v>
      </c>
      <c r="AT187" s="115">
        <f t="shared" si="8"/>
        <v>25.56</v>
      </c>
      <c r="AU187" s="115">
        <f t="shared" si="8"/>
        <v>25.83</v>
      </c>
      <c r="AV187" s="115">
        <f t="shared" si="8"/>
        <v>26.1</v>
      </c>
      <c r="AW187" s="115">
        <f t="shared" si="8"/>
        <v>26.37</v>
      </c>
      <c r="AX187" s="115">
        <f t="shared" si="8"/>
        <v>26.64</v>
      </c>
      <c r="AY187" s="115">
        <f t="shared" si="8"/>
        <v>26.92</v>
      </c>
      <c r="AZ187" s="115">
        <f t="shared" si="8"/>
        <v>27.2</v>
      </c>
      <c r="BA187" s="115">
        <f t="shared" si="8"/>
        <v>27.48</v>
      </c>
      <c r="BB187" s="115">
        <f t="shared" si="8"/>
        <v>27.77</v>
      </c>
    </row>
    <row r="188" spans="2:54" x14ac:dyDescent="0.3">
      <c r="B188" s="84" t="s">
        <v>171</v>
      </c>
      <c r="C188" s="126">
        <v>1.1000000000000001</v>
      </c>
      <c r="D188" s="115">
        <f>ROUND(C188*(1+(0.8*D23)),2)</f>
        <v>1.1200000000000001</v>
      </c>
      <c r="E188" s="115">
        <f t="shared" ref="E188:BB188" si="9">ROUND(D188*(1+(0.8*E23)),2)</f>
        <v>1.1499999999999999</v>
      </c>
      <c r="F188" s="115">
        <f t="shared" si="9"/>
        <v>1.17</v>
      </c>
      <c r="G188" s="115">
        <f t="shared" si="9"/>
        <v>1.19</v>
      </c>
      <c r="H188" s="115">
        <f t="shared" si="9"/>
        <v>1.21</v>
      </c>
      <c r="I188" s="115">
        <f t="shared" si="9"/>
        <v>1.23</v>
      </c>
      <c r="J188" s="115">
        <f t="shared" si="9"/>
        <v>1.25</v>
      </c>
      <c r="K188" s="115">
        <f t="shared" si="9"/>
        <v>1.27</v>
      </c>
      <c r="L188" s="115">
        <f t="shared" si="9"/>
        <v>1.29</v>
      </c>
      <c r="M188" s="115">
        <f t="shared" si="9"/>
        <v>1.31</v>
      </c>
      <c r="N188" s="115">
        <f t="shared" si="9"/>
        <v>1.33</v>
      </c>
      <c r="O188" s="115">
        <f t="shared" si="9"/>
        <v>1.35</v>
      </c>
      <c r="P188" s="115">
        <f t="shared" si="9"/>
        <v>1.37</v>
      </c>
      <c r="Q188" s="115">
        <f t="shared" si="9"/>
        <v>1.39</v>
      </c>
      <c r="R188" s="115">
        <f t="shared" si="9"/>
        <v>1.41</v>
      </c>
      <c r="S188" s="115">
        <f t="shared" si="9"/>
        <v>1.43</v>
      </c>
      <c r="T188" s="115">
        <f t="shared" si="9"/>
        <v>1.45</v>
      </c>
      <c r="U188" s="115">
        <f t="shared" si="9"/>
        <v>1.47</v>
      </c>
      <c r="V188" s="115">
        <f t="shared" si="9"/>
        <v>1.49</v>
      </c>
      <c r="W188" s="115">
        <f t="shared" si="9"/>
        <v>1.51</v>
      </c>
      <c r="X188" s="115">
        <f t="shared" si="9"/>
        <v>1.53</v>
      </c>
      <c r="Y188" s="115">
        <f t="shared" si="9"/>
        <v>1.55</v>
      </c>
      <c r="Z188" s="115">
        <f t="shared" si="9"/>
        <v>1.57</v>
      </c>
      <c r="AA188" s="115">
        <f t="shared" si="9"/>
        <v>1.59</v>
      </c>
      <c r="AB188" s="115">
        <f t="shared" si="9"/>
        <v>1.61</v>
      </c>
      <c r="AC188" s="115">
        <f t="shared" si="9"/>
        <v>1.63</v>
      </c>
      <c r="AD188" s="115">
        <f t="shared" si="9"/>
        <v>1.65</v>
      </c>
      <c r="AE188" s="115">
        <f t="shared" si="9"/>
        <v>1.67</v>
      </c>
      <c r="AF188" s="115">
        <f t="shared" si="9"/>
        <v>1.69</v>
      </c>
      <c r="AG188" s="115">
        <f t="shared" si="9"/>
        <v>1.71</v>
      </c>
      <c r="AH188" s="115">
        <f t="shared" si="9"/>
        <v>1.73</v>
      </c>
      <c r="AI188" s="115">
        <f t="shared" si="9"/>
        <v>1.75</v>
      </c>
      <c r="AJ188" s="115">
        <f t="shared" si="9"/>
        <v>1.77</v>
      </c>
      <c r="AK188" s="115">
        <f t="shared" si="9"/>
        <v>1.79</v>
      </c>
      <c r="AL188" s="115">
        <f t="shared" si="9"/>
        <v>1.81</v>
      </c>
      <c r="AM188" s="115">
        <f t="shared" si="9"/>
        <v>1.83</v>
      </c>
      <c r="AN188" s="115">
        <f t="shared" si="9"/>
        <v>1.85</v>
      </c>
      <c r="AO188" s="115">
        <f t="shared" si="9"/>
        <v>1.87</v>
      </c>
      <c r="AP188" s="115">
        <f t="shared" si="9"/>
        <v>1.89</v>
      </c>
      <c r="AQ188" s="115">
        <f t="shared" si="9"/>
        <v>1.91</v>
      </c>
      <c r="AR188" s="115">
        <f t="shared" si="9"/>
        <v>1.93</v>
      </c>
      <c r="AS188" s="115">
        <f t="shared" si="9"/>
        <v>1.95</v>
      </c>
      <c r="AT188" s="115">
        <f t="shared" si="9"/>
        <v>1.97</v>
      </c>
      <c r="AU188" s="115">
        <f t="shared" si="9"/>
        <v>1.99</v>
      </c>
      <c r="AV188" s="115">
        <f t="shared" si="9"/>
        <v>2.0099999999999998</v>
      </c>
      <c r="AW188" s="115">
        <f t="shared" si="9"/>
        <v>2.0299999999999998</v>
      </c>
      <c r="AX188" s="115">
        <f t="shared" si="9"/>
        <v>2.0499999999999998</v>
      </c>
      <c r="AY188" s="115">
        <f t="shared" si="9"/>
        <v>2.0699999999999998</v>
      </c>
      <c r="AZ188" s="115">
        <f t="shared" si="9"/>
        <v>2.09</v>
      </c>
      <c r="BA188" s="115">
        <f t="shared" si="9"/>
        <v>2.11</v>
      </c>
      <c r="BB188" s="115">
        <f t="shared" si="9"/>
        <v>2.13</v>
      </c>
    </row>
    <row r="189" spans="2:54" ht="11.65" x14ac:dyDescent="0.4">
      <c r="B189" s="84" t="s">
        <v>700</v>
      </c>
      <c r="C189" s="126">
        <v>37.700000000000003</v>
      </c>
      <c r="D189" s="115">
        <f>ROUND(C189*(1+(0.8*D23)),2)</f>
        <v>38.51</v>
      </c>
      <c r="E189" s="115">
        <f t="shared" ref="E189:BB189" si="10">ROUND(D189*(1+(0.8*E23)),2)</f>
        <v>39.369999999999997</v>
      </c>
      <c r="F189" s="115">
        <f t="shared" si="10"/>
        <v>40.03</v>
      </c>
      <c r="G189" s="115">
        <f t="shared" si="10"/>
        <v>40.57</v>
      </c>
      <c r="H189" s="115">
        <f t="shared" si="10"/>
        <v>41.15</v>
      </c>
      <c r="I189" s="115">
        <f t="shared" si="10"/>
        <v>41.68</v>
      </c>
      <c r="J189" s="115">
        <f t="shared" si="10"/>
        <v>42.21</v>
      </c>
      <c r="K189" s="115">
        <f t="shared" si="10"/>
        <v>42.72</v>
      </c>
      <c r="L189" s="115">
        <f t="shared" si="10"/>
        <v>43.23</v>
      </c>
      <c r="M189" s="115">
        <f t="shared" si="10"/>
        <v>43.75</v>
      </c>
      <c r="N189" s="115">
        <f t="shared" si="10"/>
        <v>44.28</v>
      </c>
      <c r="O189" s="115">
        <f t="shared" si="10"/>
        <v>44.81</v>
      </c>
      <c r="P189" s="115">
        <f t="shared" si="10"/>
        <v>45.35</v>
      </c>
      <c r="Q189" s="115">
        <f t="shared" si="10"/>
        <v>45.89</v>
      </c>
      <c r="R189" s="115">
        <f t="shared" si="10"/>
        <v>46.44</v>
      </c>
      <c r="S189" s="115">
        <f t="shared" si="10"/>
        <v>47</v>
      </c>
      <c r="T189" s="115">
        <f t="shared" si="10"/>
        <v>47.56</v>
      </c>
      <c r="U189" s="115">
        <f t="shared" si="10"/>
        <v>48.05</v>
      </c>
      <c r="V189" s="115">
        <f t="shared" si="10"/>
        <v>48.55</v>
      </c>
      <c r="W189" s="115">
        <f t="shared" si="10"/>
        <v>49.05</v>
      </c>
      <c r="X189" s="115">
        <f t="shared" si="10"/>
        <v>49.56</v>
      </c>
      <c r="Y189" s="115">
        <f t="shared" si="10"/>
        <v>50.08</v>
      </c>
      <c r="Z189" s="115">
        <f t="shared" si="10"/>
        <v>50.6</v>
      </c>
      <c r="AA189" s="115">
        <f t="shared" si="10"/>
        <v>51.13</v>
      </c>
      <c r="AB189" s="115">
        <f t="shared" si="10"/>
        <v>51.66</v>
      </c>
      <c r="AC189" s="115">
        <f t="shared" si="10"/>
        <v>52.2</v>
      </c>
      <c r="AD189" s="115">
        <f t="shared" si="10"/>
        <v>52.74</v>
      </c>
      <c r="AE189" s="115">
        <f t="shared" si="10"/>
        <v>53.25</v>
      </c>
      <c r="AF189" s="115">
        <f t="shared" si="10"/>
        <v>53.76</v>
      </c>
      <c r="AG189" s="115">
        <f t="shared" si="10"/>
        <v>54.28</v>
      </c>
      <c r="AH189" s="115">
        <f t="shared" si="10"/>
        <v>54.8</v>
      </c>
      <c r="AI189" s="115">
        <f t="shared" si="10"/>
        <v>55.33</v>
      </c>
      <c r="AJ189" s="115">
        <f t="shared" si="10"/>
        <v>55.86</v>
      </c>
      <c r="AK189" s="115">
        <f t="shared" si="10"/>
        <v>56.4</v>
      </c>
      <c r="AL189" s="115">
        <f t="shared" si="10"/>
        <v>56.94</v>
      </c>
      <c r="AM189" s="115">
        <f t="shared" si="10"/>
        <v>57.49</v>
      </c>
      <c r="AN189" s="115">
        <f t="shared" si="10"/>
        <v>58.04</v>
      </c>
      <c r="AO189" s="115">
        <f t="shared" si="10"/>
        <v>58.64</v>
      </c>
      <c r="AP189" s="115">
        <f t="shared" si="10"/>
        <v>59.25</v>
      </c>
      <c r="AQ189" s="115">
        <f t="shared" si="10"/>
        <v>59.87</v>
      </c>
      <c r="AR189" s="115">
        <f t="shared" si="10"/>
        <v>60.49</v>
      </c>
      <c r="AS189" s="115">
        <f t="shared" si="10"/>
        <v>61.12</v>
      </c>
      <c r="AT189" s="115">
        <f t="shared" si="10"/>
        <v>61.76</v>
      </c>
      <c r="AU189" s="115">
        <f t="shared" si="10"/>
        <v>62.4</v>
      </c>
      <c r="AV189" s="115">
        <f t="shared" si="10"/>
        <v>63.05</v>
      </c>
      <c r="AW189" s="115">
        <f t="shared" si="10"/>
        <v>63.71</v>
      </c>
      <c r="AX189" s="115">
        <f t="shared" si="10"/>
        <v>64.37</v>
      </c>
      <c r="AY189" s="115">
        <f t="shared" si="10"/>
        <v>65.040000000000006</v>
      </c>
      <c r="AZ189" s="115">
        <f t="shared" si="10"/>
        <v>65.72</v>
      </c>
      <c r="BA189" s="115">
        <f t="shared" si="10"/>
        <v>66.400000000000006</v>
      </c>
      <c r="BB189" s="115">
        <f t="shared" si="10"/>
        <v>67.09</v>
      </c>
    </row>
    <row r="190" spans="2:54" x14ac:dyDescent="0.3">
      <c r="B190" s="1" t="s">
        <v>651</v>
      </c>
    </row>
    <row r="191" spans="2:54" x14ac:dyDescent="0.3">
      <c r="B191" s="1"/>
    </row>
    <row r="192" spans="2:54" ht="16.5" customHeight="1" x14ac:dyDescent="0.3">
      <c r="B192" s="188" t="s">
        <v>155</v>
      </c>
      <c r="C192" s="218" t="s">
        <v>158</v>
      </c>
      <c r="D192" s="218" t="s">
        <v>159</v>
      </c>
    </row>
    <row r="193" spans="2:7" x14ac:dyDescent="0.3">
      <c r="B193" s="80" t="s">
        <v>133</v>
      </c>
      <c r="C193" s="94">
        <v>0.72</v>
      </c>
      <c r="D193" s="4" t="s">
        <v>157</v>
      </c>
    </row>
    <row r="194" spans="2:7" x14ac:dyDescent="0.3">
      <c r="B194" s="58" t="s">
        <v>134</v>
      </c>
      <c r="C194" s="95">
        <v>0.82</v>
      </c>
      <c r="D194" s="4" t="s">
        <v>157</v>
      </c>
    </row>
    <row r="195" spans="2:7" x14ac:dyDescent="0.3">
      <c r="B195" s="58" t="s">
        <v>156</v>
      </c>
      <c r="C195" s="95">
        <v>0.7</v>
      </c>
      <c r="D195" s="4" t="s">
        <v>160</v>
      </c>
    </row>
    <row r="196" spans="2:7" x14ac:dyDescent="0.3">
      <c r="B196" s="1" t="s">
        <v>611</v>
      </c>
    </row>
    <row r="197" spans="2:7" x14ac:dyDescent="0.3">
      <c r="B197" s="1"/>
    </row>
    <row r="198" spans="2:7" ht="16.5" customHeight="1" x14ac:dyDescent="0.35">
      <c r="B198" s="442" t="s">
        <v>344</v>
      </c>
      <c r="C198" s="443"/>
      <c r="D198" s="443"/>
      <c r="E198" s="443"/>
      <c r="F198" s="119"/>
      <c r="G198" s="119"/>
    </row>
    <row r="199" spans="2:7" ht="12.75" customHeight="1" x14ac:dyDescent="0.3">
      <c r="B199" s="193" t="s">
        <v>104</v>
      </c>
      <c r="C199" s="191" t="s">
        <v>345</v>
      </c>
      <c r="D199" s="191" t="s">
        <v>346</v>
      </c>
      <c r="E199" s="191" t="s">
        <v>347</v>
      </c>
      <c r="F199" s="120"/>
      <c r="G199" s="120"/>
    </row>
    <row r="200" spans="2:7" x14ac:dyDescent="0.3">
      <c r="B200" s="60" t="s">
        <v>338</v>
      </c>
      <c r="C200" s="122">
        <v>3140</v>
      </c>
      <c r="D200" s="110">
        <v>0.182</v>
      </c>
      <c r="E200" s="110">
        <v>2.4E-2</v>
      </c>
      <c r="F200" s="121"/>
      <c r="G200" s="121"/>
    </row>
    <row r="201" spans="2:7" x14ac:dyDescent="0.3">
      <c r="B201" s="109" t="s">
        <v>339</v>
      </c>
      <c r="C201" s="122">
        <v>3190</v>
      </c>
      <c r="D201" s="110">
        <v>0.17599999999999999</v>
      </c>
      <c r="E201" s="110">
        <v>2.4E-2</v>
      </c>
      <c r="F201" s="121"/>
      <c r="G201" s="121"/>
    </row>
    <row r="202" spans="2:7" x14ac:dyDescent="0.3">
      <c r="B202" s="60" t="s">
        <v>324</v>
      </c>
      <c r="C202" s="122">
        <v>3140</v>
      </c>
      <c r="D202" s="110">
        <v>0.17899999999999999</v>
      </c>
      <c r="E202" s="110">
        <v>2.4E-2</v>
      </c>
      <c r="F202" s="121"/>
      <c r="G202" s="121"/>
    </row>
    <row r="203" spans="2:7" x14ac:dyDescent="0.3">
      <c r="B203" s="125" t="s">
        <v>614</v>
      </c>
      <c r="C203" s="117"/>
      <c r="D203" s="117"/>
      <c r="E203" s="117"/>
      <c r="F203" s="118"/>
      <c r="G203" s="118"/>
    </row>
    <row r="204" spans="2:7" x14ac:dyDescent="0.3">
      <c r="B204" s="116"/>
      <c r="C204" s="117"/>
      <c r="D204" s="117"/>
      <c r="E204" s="117"/>
      <c r="F204" s="118"/>
      <c r="G204" s="118"/>
    </row>
    <row r="205" spans="2:7" ht="17.25" customHeight="1" x14ac:dyDescent="0.3">
      <c r="B205" s="454" t="s">
        <v>351</v>
      </c>
      <c r="C205" s="455"/>
      <c r="D205" s="456"/>
      <c r="E205" s="117"/>
      <c r="F205" s="118"/>
      <c r="G205" s="118"/>
    </row>
    <row r="206" spans="2:7" ht="20.25" x14ac:dyDescent="0.3">
      <c r="B206" s="192" t="s">
        <v>348</v>
      </c>
      <c r="C206" s="191" t="s">
        <v>349</v>
      </c>
      <c r="D206" s="191" t="s">
        <v>350</v>
      </c>
      <c r="E206" s="117"/>
      <c r="F206" s="118"/>
      <c r="G206" s="118"/>
    </row>
    <row r="207" spans="2:7" x14ac:dyDescent="0.3">
      <c r="B207" s="182">
        <v>206</v>
      </c>
      <c r="C207" s="183">
        <v>210</v>
      </c>
      <c r="D207" s="183">
        <v>216</v>
      </c>
      <c r="E207" s="117"/>
      <c r="F207" s="118"/>
      <c r="G207" s="118"/>
    </row>
    <row r="208" spans="2:7" x14ac:dyDescent="0.3">
      <c r="B208" s="125" t="s">
        <v>617</v>
      </c>
      <c r="C208" s="117"/>
      <c r="D208" s="117"/>
      <c r="E208" s="117"/>
      <c r="F208" s="118"/>
      <c r="G208" s="118"/>
    </row>
    <row r="209" spans="2:54" x14ac:dyDescent="0.3">
      <c r="B209" s="116"/>
      <c r="C209" s="117"/>
      <c r="D209" s="117"/>
      <c r="E209" s="117"/>
      <c r="F209" s="118"/>
      <c r="G209" s="118"/>
    </row>
    <row r="210" spans="2:54" ht="16.5" customHeight="1" x14ac:dyDescent="0.3">
      <c r="B210" s="440" t="s">
        <v>352</v>
      </c>
      <c r="C210" s="441"/>
      <c r="D210" s="441"/>
      <c r="E210" s="441"/>
      <c r="F210" s="118"/>
      <c r="G210" s="118"/>
    </row>
    <row r="211" spans="2:54" ht="16.5" customHeight="1" x14ac:dyDescent="0.3">
      <c r="B211" s="190"/>
      <c r="C211" s="191" t="s">
        <v>345</v>
      </c>
      <c r="D211" s="191" t="s">
        <v>346</v>
      </c>
      <c r="E211" s="191" t="s">
        <v>347</v>
      </c>
      <c r="F211" s="118"/>
      <c r="G211" s="118"/>
    </row>
    <row r="212" spans="2:54" ht="11.65" x14ac:dyDescent="0.3">
      <c r="B212" s="60" t="s">
        <v>178</v>
      </c>
      <c r="C212" s="122">
        <v>1</v>
      </c>
      <c r="D212" s="122">
        <v>25</v>
      </c>
      <c r="E212" s="122">
        <v>298</v>
      </c>
      <c r="F212" s="118"/>
      <c r="G212" s="118"/>
    </row>
    <row r="213" spans="2:54" x14ac:dyDescent="0.3">
      <c r="B213" s="125" t="s">
        <v>615</v>
      </c>
      <c r="C213" s="117"/>
      <c r="D213" s="117"/>
      <c r="E213" s="117"/>
      <c r="F213" s="118"/>
      <c r="G213" s="118"/>
    </row>
    <row r="214" spans="2:54" x14ac:dyDescent="0.3">
      <c r="B214" s="125"/>
      <c r="C214" s="117"/>
      <c r="D214" s="117"/>
      <c r="E214" s="117"/>
      <c r="F214" s="118"/>
      <c r="G214" s="118"/>
    </row>
    <row r="215" spans="2:54" ht="16.5" customHeight="1" x14ac:dyDescent="0.3">
      <c r="B215" s="293" t="s">
        <v>179</v>
      </c>
      <c r="C215" s="175">
        <v>2024</v>
      </c>
      <c r="D215" s="175">
        <v>2025</v>
      </c>
      <c r="E215" s="175">
        <v>2026</v>
      </c>
      <c r="F215" s="175">
        <v>2027</v>
      </c>
      <c r="G215" s="175">
        <v>2028</v>
      </c>
      <c r="H215" s="175">
        <v>2029</v>
      </c>
      <c r="I215" s="175">
        <v>2030</v>
      </c>
      <c r="J215" s="175">
        <v>2031</v>
      </c>
      <c r="K215" s="175">
        <v>2032</v>
      </c>
      <c r="L215" s="175">
        <v>2033</v>
      </c>
      <c r="M215" s="175">
        <v>2034</v>
      </c>
      <c r="N215" s="175">
        <v>2035</v>
      </c>
      <c r="O215" s="175">
        <v>2036</v>
      </c>
      <c r="P215" s="175">
        <v>2037</v>
      </c>
      <c r="Q215" s="175">
        <v>2038</v>
      </c>
      <c r="R215" s="175">
        <v>2039</v>
      </c>
      <c r="S215" s="175">
        <v>2040</v>
      </c>
      <c r="T215" s="175">
        <v>2041</v>
      </c>
      <c r="U215" s="175">
        <v>2042</v>
      </c>
      <c r="V215" s="175">
        <v>2043</v>
      </c>
      <c r="W215" s="175">
        <v>2044</v>
      </c>
      <c r="X215" s="175">
        <v>2045</v>
      </c>
      <c r="Y215" s="175">
        <v>2046</v>
      </c>
      <c r="Z215" s="175">
        <v>2047</v>
      </c>
      <c r="AA215" s="175">
        <v>2048</v>
      </c>
      <c r="AB215" s="175">
        <v>2049</v>
      </c>
      <c r="AC215" s="175">
        <v>2050</v>
      </c>
      <c r="AD215" s="175">
        <v>2051</v>
      </c>
      <c r="AE215" s="175">
        <v>2052</v>
      </c>
      <c r="AF215" s="175">
        <v>2053</v>
      </c>
      <c r="AG215" s="175">
        <v>2054</v>
      </c>
      <c r="AH215" s="175">
        <v>2055</v>
      </c>
      <c r="AI215" s="175">
        <v>2056</v>
      </c>
      <c r="AJ215" s="175">
        <v>2057</v>
      </c>
      <c r="AK215" s="175">
        <v>2058</v>
      </c>
      <c r="AL215" s="175">
        <v>2059</v>
      </c>
      <c r="AM215" s="175">
        <v>2060</v>
      </c>
      <c r="AN215" s="175">
        <v>2061</v>
      </c>
      <c r="AO215" s="175">
        <v>2062</v>
      </c>
      <c r="AP215" s="175">
        <v>2063</v>
      </c>
      <c r="AQ215" s="175">
        <v>2064</v>
      </c>
      <c r="AR215" s="175">
        <v>2065</v>
      </c>
      <c r="AS215" s="175">
        <v>2066</v>
      </c>
      <c r="AT215" s="175">
        <v>2067</v>
      </c>
      <c r="AU215" s="175">
        <v>2068</v>
      </c>
      <c r="AV215" s="175">
        <v>2069</v>
      </c>
      <c r="AW215" s="175">
        <v>2070</v>
      </c>
      <c r="AX215" s="175">
        <v>2071</v>
      </c>
      <c r="AY215" s="175">
        <v>2072</v>
      </c>
      <c r="AZ215" s="175">
        <v>2073</v>
      </c>
      <c r="BA215" s="175">
        <v>2074</v>
      </c>
      <c r="BB215" s="175">
        <v>2075</v>
      </c>
    </row>
    <row r="216" spans="2:54" ht="11.65" x14ac:dyDescent="0.3">
      <c r="B216" s="373" t="s">
        <v>616</v>
      </c>
      <c r="C216" s="126">
        <v>183.3</v>
      </c>
      <c r="D216" s="189">
        <v>230.8</v>
      </c>
      <c r="E216" s="126">
        <f>ROUND(D216+($I$216-$D$216)/5,1)</f>
        <v>254.6</v>
      </c>
      <c r="F216" s="126">
        <f t="shared" ref="F216:G216" si="11">ROUND(E216+($I$216-$D$216)/5,1)</f>
        <v>278.39999999999998</v>
      </c>
      <c r="G216" s="126">
        <f t="shared" si="11"/>
        <v>302.2</v>
      </c>
      <c r="H216" s="126">
        <f>ROUND(G216+($I$216-$D$216)/5,1)</f>
        <v>326</v>
      </c>
      <c r="I216" s="189">
        <v>349.8</v>
      </c>
      <c r="J216" s="126">
        <f>ROUND(I216+($N$216-$I$216)/5,1)</f>
        <v>389</v>
      </c>
      <c r="K216" s="126">
        <f t="shared" ref="K216:M216" si="12">ROUND(J216+($N$216-$I$216)/5,1)</f>
        <v>428.2</v>
      </c>
      <c r="L216" s="126">
        <f t="shared" si="12"/>
        <v>467.4</v>
      </c>
      <c r="M216" s="126">
        <f t="shared" si="12"/>
        <v>506.6</v>
      </c>
      <c r="N216" s="189">
        <v>545.6</v>
      </c>
      <c r="O216" s="126">
        <f>ROUND(N216+($S$216-$N$216)/5,1)</f>
        <v>583.4</v>
      </c>
      <c r="P216" s="126">
        <f t="shared" ref="P216:Q216" si="13">ROUND(O216+($S$216-$N$216)/5,1)</f>
        <v>621.20000000000005</v>
      </c>
      <c r="Q216" s="126">
        <f t="shared" si="13"/>
        <v>659</v>
      </c>
      <c r="R216" s="126">
        <f>ROUND(Q216+($S$216-$N$216)/5,1)</f>
        <v>696.8</v>
      </c>
      <c r="S216" s="189">
        <v>734.5</v>
      </c>
      <c r="T216" s="126">
        <f>ROUND(S216+($X$216-$S$216)/5,1)</f>
        <v>772.3</v>
      </c>
      <c r="U216" s="126">
        <f t="shared" ref="U216:W216" si="14">ROUND(T216+($X$216-$S$216)/5,1)</f>
        <v>810.1</v>
      </c>
      <c r="V216" s="126">
        <f t="shared" si="14"/>
        <v>847.9</v>
      </c>
      <c r="W216" s="126">
        <f t="shared" si="14"/>
        <v>885.7</v>
      </c>
      <c r="X216" s="189">
        <v>923.4</v>
      </c>
      <c r="Y216" s="126">
        <f>ROUND(X216+($AC$216-$X$216)/5,1)</f>
        <v>962.6</v>
      </c>
      <c r="Z216" s="126">
        <f t="shared" ref="Z216:AB216" si="15">ROUND(Y216+($AC$216-$X$216)/5,1)</f>
        <v>1001.8</v>
      </c>
      <c r="AA216" s="126">
        <f t="shared" si="15"/>
        <v>1041</v>
      </c>
      <c r="AB216" s="126">
        <f t="shared" si="15"/>
        <v>1080.2</v>
      </c>
      <c r="AC216" s="189">
        <v>1119.2</v>
      </c>
      <c r="AD216" s="115">
        <f>ROUND(AC216*(1+(0.8*AD23)),1)</f>
        <v>1130.8</v>
      </c>
      <c r="AE216" s="115">
        <f t="shared" ref="AE216:BB216" si="16">ROUND(AD216*(1+(0.8*AE23)),1)</f>
        <v>1141.7</v>
      </c>
      <c r="AF216" s="115">
        <f t="shared" si="16"/>
        <v>1152.7</v>
      </c>
      <c r="AG216" s="115">
        <f t="shared" si="16"/>
        <v>1163.8</v>
      </c>
      <c r="AH216" s="115">
        <f t="shared" si="16"/>
        <v>1175</v>
      </c>
      <c r="AI216" s="115">
        <f t="shared" si="16"/>
        <v>1186.3</v>
      </c>
      <c r="AJ216" s="115">
        <f t="shared" si="16"/>
        <v>1197.7</v>
      </c>
      <c r="AK216" s="115">
        <f t="shared" si="16"/>
        <v>1209.2</v>
      </c>
      <c r="AL216" s="115">
        <f t="shared" si="16"/>
        <v>1220.8</v>
      </c>
      <c r="AM216" s="115">
        <f t="shared" si="16"/>
        <v>1232.5</v>
      </c>
      <c r="AN216" s="115">
        <f t="shared" si="16"/>
        <v>1244.3</v>
      </c>
      <c r="AO216" s="115">
        <f t="shared" si="16"/>
        <v>1257.2</v>
      </c>
      <c r="AP216" s="115">
        <f t="shared" si="16"/>
        <v>1270.3</v>
      </c>
      <c r="AQ216" s="115">
        <f t="shared" si="16"/>
        <v>1283.5</v>
      </c>
      <c r="AR216" s="115">
        <f t="shared" si="16"/>
        <v>1296.8</v>
      </c>
      <c r="AS216" s="115">
        <f t="shared" si="16"/>
        <v>1310.3</v>
      </c>
      <c r="AT216" s="115">
        <f t="shared" si="16"/>
        <v>1323.9</v>
      </c>
      <c r="AU216" s="115">
        <f t="shared" si="16"/>
        <v>1337.7</v>
      </c>
      <c r="AV216" s="115">
        <f t="shared" si="16"/>
        <v>1351.6</v>
      </c>
      <c r="AW216" s="115">
        <f t="shared" si="16"/>
        <v>1365.7</v>
      </c>
      <c r="AX216" s="115">
        <f t="shared" si="16"/>
        <v>1379.9</v>
      </c>
      <c r="AY216" s="115">
        <f t="shared" si="16"/>
        <v>1394.3</v>
      </c>
      <c r="AZ216" s="115">
        <f t="shared" si="16"/>
        <v>1408.8</v>
      </c>
      <c r="BA216" s="115">
        <f t="shared" si="16"/>
        <v>1423.5</v>
      </c>
      <c r="BB216" s="115">
        <f t="shared" si="16"/>
        <v>1438.3</v>
      </c>
    </row>
    <row r="217" spans="2:54" x14ac:dyDescent="0.3">
      <c r="B217" s="139" t="s">
        <v>618</v>
      </c>
      <c r="AQ217" s="85"/>
    </row>
    <row r="218" spans="2:54" x14ac:dyDescent="0.3">
      <c r="AQ218" s="85"/>
    </row>
    <row r="219" spans="2:54" ht="20.25" x14ac:dyDescent="0.3">
      <c r="B219" s="176" t="s">
        <v>180</v>
      </c>
      <c r="C219" s="175">
        <v>2024</v>
      </c>
      <c r="D219" s="175">
        <v>2025</v>
      </c>
      <c r="E219" s="175">
        <v>2026</v>
      </c>
      <c r="F219" s="175">
        <v>2027</v>
      </c>
      <c r="G219" s="175">
        <v>2028</v>
      </c>
      <c r="H219" s="175">
        <v>2029</v>
      </c>
      <c r="I219" s="175">
        <v>2030</v>
      </c>
      <c r="J219" s="175">
        <v>2031</v>
      </c>
      <c r="K219" s="175">
        <v>2032</v>
      </c>
      <c r="L219" s="175">
        <v>2033</v>
      </c>
      <c r="M219" s="175">
        <v>2034</v>
      </c>
      <c r="N219" s="175">
        <v>2035</v>
      </c>
      <c r="O219" s="175">
        <v>2036</v>
      </c>
      <c r="P219" s="175">
        <v>2037</v>
      </c>
      <c r="Q219" s="175">
        <v>2038</v>
      </c>
      <c r="R219" s="175">
        <v>2039</v>
      </c>
      <c r="S219" s="175">
        <v>2040</v>
      </c>
      <c r="T219" s="175">
        <v>2041</v>
      </c>
      <c r="U219" s="175">
        <v>2042</v>
      </c>
      <c r="V219" s="175">
        <v>2043</v>
      </c>
      <c r="W219" s="175">
        <v>2044</v>
      </c>
      <c r="X219" s="175">
        <v>2045</v>
      </c>
      <c r="Y219" s="175">
        <v>2046</v>
      </c>
      <c r="Z219" s="175">
        <v>2047</v>
      </c>
      <c r="AA219" s="175">
        <v>2048</v>
      </c>
      <c r="AB219" s="175">
        <v>2049</v>
      </c>
      <c r="AC219" s="175">
        <v>2050</v>
      </c>
      <c r="AD219" s="175">
        <v>2051</v>
      </c>
      <c r="AE219" s="175">
        <v>2052</v>
      </c>
      <c r="AF219" s="175">
        <v>2053</v>
      </c>
      <c r="AG219" s="175">
        <v>2054</v>
      </c>
      <c r="AH219" s="175">
        <v>2055</v>
      </c>
      <c r="AI219" s="175">
        <v>2056</v>
      </c>
      <c r="AJ219" s="175">
        <v>2057</v>
      </c>
      <c r="AK219" s="175">
        <v>2058</v>
      </c>
      <c r="AL219" s="175">
        <v>2059</v>
      </c>
      <c r="AM219" s="175">
        <v>2060</v>
      </c>
      <c r="AN219" s="175">
        <v>2061</v>
      </c>
      <c r="AO219" s="175">
        <v>2062</v>
      </c>
      <c r="AP219" s="175">
        <v>2063</v>
      </c>
      <c r="AQ219" s="175">
        <v>2064</v>
      </c>
      <c r="AR219" s="175">
        <v>2065</v>
      </c>
      <c r="AS219" s="175">
        <v>2066</v>
      </c>
      <c r="AT219" s="175">
        <v>2067</v>
      </c>
      <c r="AU219" s="175">
        <v>2068</v>
      </c>
      <c r="AV219" s="175">
        <v>2069</v>
      </c>
      <c r="AW219" s="175">
        <v>2070</v>
      </c>
      <c r="AX219" s="175">
        <v>2071</v>
      </c>
      <c r="AY219" s="175">
        <v>2072</v>
      </c>
      <c r="AZ219" s="175">
        <v>2073</v>
      </c>
      <c r="BA219" s="175">
        <v>2074</v>
      </c>
      <c r="BB219" s="175">
        <v>2075</v>
      </c>
    </row>
    <row r="220" spans="2:54" x14ac:dyDescent="0.3">
      <c r="B220" s="84" t="s">
        <v>353</v>
      </c>
      <c r="C220" s="127">
        <f>98.06*0.01</f>
        <v>0.98060000000000003</v>
      </c>
      <c r="D220" s="127">
        <f>ROUND(C220*(1+(0.8*D23)),4)</f>
        <v>1.0018</v>
      </c>
      <c r="E220" s="127">
        <f t="shared" ref="E220:BB220" si="17">ROUND(D220*(1+(0.8*E23)),4)</f>
        <v>1.0242</v>
      </c>
      <c r="F220" s="127">
        <f t="shared" si="17"/>
        <v>1.0414000000000001</v>
      </c>
      <c r="G220" s="127">
        <f t="shared" si="17"/>
        <v>1.0556000000000001</v>
      </c>
      <c r="H220" s="127">
        <f t="shared" si="17"/>
        <v>1.0708</v>
      </c>
      <c r="I220" s="127">
        <f t="shared" si="17"/>
        <v>1.0845</v>
      </c>
      <c r="J220" s="127">
        <f t="shared" si="17"/>
        <v>1.0984</v>
      </c>
      <c r="K220" s="127">
        <f t="shared" si="17"/>
        <v>1.1115999999999999</v>
      </c>
      <c r="L220" s="127">
        <f t="shared" si="17"/>
        <v>1.1249</v>
      </c>
      <c r="M220" s="127">
        <f t="shared" si="17"/>
        <v>1.1384000000000001</v>
      </c>
      <c r="N220" s="127">
        <f t="shared" si="17"/>
        <v>1.1520999999999999</v>
      </c>
      <c r="O220" s="127">
        <f t="shared" si="17"/>
        <v>1.1658999999999999</v>
      </c>
      <c r="P220" s="127">
        <f t="shared" si="17"/>
        <v>1.1798999999999999</v>
      </c>
      <c r="Q220" s="127">
        <f t="shared" si="17"/>
        <v>1.1940999999999999</v>
      </c>
      <c r="R220" s="127">
        <f t="shared" si="17"/>
        <v>1.2083999999999999</v>
      </c>
      <c r="S220" s="127">
        <f t="shared" si="17"/>
        <v>1.2229000000000001</v>
      </c>
      <c r="T220" s="127">
        <f t="shared" si="17"/>
        <v>1.2376</v>
      </c>
      <c r="U220" s="127">
        <f t="shared" si="17"/>
        <v>1.2504999999999999</v>
      </c>
      <c r="V220" s="127">
        <f t="shared" si="17"/>
        <v>1.2635000000000001</v>
      </c>
      <c r="W220" s="127">
        <f t="shared" si="17"/>
        <v>1.2766</v>
      </c>
      <c r="X220" s="127">
        <f t="shared" si="17"/>
        <v>1.2899</v>
      </c>
      <c r="Y220" s="127">
        <f t="shared" si="17"/>
        <v>1.3032999999999999</v>
      </c>
      <c r="Z220" s="127">
        <f t="shared" si="17"/>
        <v>1.3169</v>
      </c>
      <c r="AA220" s="127">
        <f t="shared" si="17"/>
        <v>1.3306</v>
      </c>
      <c r="AB220" s="127">
        <f t="shared" si="17"/>
        <v>1.3444</v>
      </c>
      <c r="AC220" s="127">
        <f t="shared" si="17"/>
        <v>1.3584000000000001</v>
      </c>
      <c r="AD220" s="127">
        <f t="shared" si="17"/>
        <v>1.3725000000000001</v>
      </c>
      <c r="AE220" s="127">
        <f t="shared" si="17"/>
        <v>1.3856999999999999</v>
      </c>
      <c r="AF220" s="127">
        <f t="shared" si="17"/>
        <v>1.399</v>
      </c>
      <c r="AG220" s="127">
        <f t="shared" si="17"/>
        <v>1.4124000000000001</v>
      </c>
      <c r="AH220" s="127">
        <f t="shared" si="17"/>
        <v>1.4259999999999999</v>
      </c>
      <c r="AI220" s="127">
        <f t="shared" si="17"/>
        <v>1.4397</v>
      </c>
      <c r="AJ220" s="127">
        <f t="shared" si="17"/>
        <v>1.4535</v>
      </c>
      <c r="AK220" s="127">
        <f t="shared" si="17"/>
        <v>1.4675</v>
      </c>
      <c r="AL220" s="127">
        <f t="shared" si="17"/>
        <v>1.4816</v>
      </c>
      <c r="AM220" s="127">
        <f t="shared" si="17"/>
        <v>1.4958</v>
      </c>
      <c r="AN220" s="127">
        <f t="shared" si="17"/>
        <v>1.5102</v>
      </c>
      <c r="AO220" s="127">
        <f t="shared" si="17"/>
        <v>1.5259</v>
      </c>
      <c r="AP220" s="127">
        <f t="shared" si="17"/>
        <v>1.5418000000000001</v>
      </c>
      <c r="AQ220" s="127">
        <f t="shared" si="17"/>
        <v>1.5578000000000001</v>
      </c>
      <c r="AR220" s="127">
        <f t="shared" si="17"/>
        <v>1.5740000000000001</v>
      </c>
      <c r="AS220" s="127">
        <f t="shared" si="17"/>
        <v>1.5904</v>
      </c>
      <c r="AT220" s="127">
        <f t="shared" si="17"/>
        <v>1.6069</v>
      </c>
      <c r="AU220" s="127">
        <f t="shared" si="17"/>
        <v>1.6235999999999999</v>
      </c>
      <c r="AV220" s="127">
        <f t="shared" si="17"/>
        <v>1.6405000000000001</v>
      </c>
      <c r="AW220" s="127">
        <f t="shared" si="17"/>
        <v>1.6576</v>
      </c>
      <c r="AX220" s="127">
        <f t="shared" si="17"/>
        <v>1.6748000000000001</v>
      </c>
      <c r="AY220" s="127">
        <f t="shared" si="17"/>
        <v>1.6921999999999999</v>
      </c>
      <c r="AZ220" s="127">
        <f t="shared" si="17"/>
        <v>1.7098</v>
      </c>
      <c r="BA220" s="127">
        <f t="shared" si="17"/>
        <v>1.7276</v>
      </c>
      <c r="BB220" s="127">
        <f t="shared" si="17"/>
        <v>1.7456</v>
      </c>
    </row>
    <row r="221" spans="2:54" x14ac:dyDescent="0.3">
      <c r="B221" s="84" t="s">
        <v>354</v>
      </c>
      <c r="C221" s="127">
        <f>43.25*0.01</f>
        <v>0.4325</v>
      </c>
      <c r="D221" s="127">
        <f>ROUND(C221*(1+(0.8*D23)),4)</f>
        <v>0.44180000000000003</v>
      </c>
      <c r="E221" s="127">
        <f t="shared" ref="E221:BB221" si="18">ROUND(D221*(1+(0.8*E23)),4)</f>
        <v>0.45169999999999999</v>
      </c>
      <c r="F221" s="127">
        <f t="shared" si="18"/>
        <v>0.45929999999999999</v>
      </c>
      <c r="G221" s="127">
        <f t="shared" si="18"/>
        <v>0.46550000000000002</v>
      </c>
      <c r="H221" s="127">
        <f t="shared" si="18"/>
        <v>0.47220000000000001</v>
      </c>
      <c r="I221" s="127">
        <f t="shared" si="18"/>
        <v>0.47820000000000001</v>
      </c>
      <c r="J221" s="127">
        <f t="shared" si="18"/>
        <v>0.48430000000000001</v>
      </c>
      <c r="K221" s="127">
        <f t="shared" si="18"/>
        <v>0.49009999999999998</v>
      </c>
      <c r="L221" s="127">
        <f t="shared" si="18"/>
        <v>0.496</v>
      </c>
      <c r="M221" s="127">
        <f t="shared" si="18"/>
        <v>0.502</v>
      </c>
      <c r="N221" s="127">
        <f t="shared" si="18"/>
        <v>0.50800000000000001</v>
      </c>
      <c r="O221" s="127">
        <f t="shared" si="18"/>
        <v>0.5141</v>
      </c>
      <c r="P221" s="127">
        <f t="shared" si="18"/>
        <v>0.52029999999999998</v>
      </c>
      <c r="Q221" s="127">
        <f t="shared" si="18"/>
        <v>0.52649999999999997</v>
      </c>
      <c r="R221" s="127">
        <f t="shared" si="18"/>
        <v>0.53280000000000005</v>
      </c>
      <c r="S221" s="127">
        <f t="shared" si="18"/>
        <v>0.53920000000000001</v>
      </c>
      <c r="T221" s="127">
        <f t="shared" si="18"/>
        <v>0.54569999999999996</v>
      </c>
      <c r="U221" s="127">
        <f t="shared" si="18"/>
        <v>0.5514</v>
      </c>
      <c r="V221" s="127">
        <f t="shared" si="18"/>
        <v>0.55710000000000004</v>
      </c>
      <c r="W221" s="127">
        <f t="shared" si="18"/>
        <v>0.56289999999999996</v>
      </c>
      <c r="X221" s="127">
        <f t="shared" si="18"/>
        <v>0.56879999999999997</v>
      </c>
      <c r="Y221" s="127">
        <f t="shared" si="18"/>
        <v>0.57469999999999999</v>
      </c>
      <c r="Z221" s="127">
        <f t="shared" si="18"/>
        <v>0.58069999999999999</v>
      </c>
      <c r="AA221" s="127">
        <f t="shared" si="18"/>
        <v>0.5867</v>
      </c>
      <c r="AB221" s="127">
        <f t="shared" si="18"/>
        <v>0.59279999999999999</v>
      </c>
      <c r="AC221" s="127">
        <f t="shared" si="18"/>
        <v>0.59899999999999998</v>
      </c>
      <c r="AD221" s="127">
        <f t="shared" si="18"/>
        <v>0.60519999999999996</v>
      </c>
      <c r="AE221" s="127">
        <f t="shared" si="18"/>
        <v>0.61099999999999999</v>
      </c>
      <c r="AF221" s="127">
        <f t="shared" si="18"/>
        <v>0.6169</v>
      </c>
      <c r="AG221" s="127">
        <f t="shared" si="18"/>
        <v>0.62280000000000002</v>
      </c>
      <c r="AH221" s="127">
        <f t="shared" si="18"/>
        <v>0.62880000000000003</v>
      </c>
      <c r="AI221" s="127">
        <f t="shared" si="18"/>
        <v>0.63480000000000003</v>
      </c>
      <c r="AJ221" s="127">
        <f t="shared" si="18"/>
        <v>0.64090000000000003</v>
      </c>
      <c r="AK221" s="127">
        <f t="shared" si="18"/>
        <v>0.64710000000000001</v>
      </c>
      <c r="AL221" s="127">
        <f t="shared" si="18"/>
        <v>0.65329999999999999</v>
      </c>
      <c r="AM221" s="127">
        <f t="shared" si="18"/>
        <v>0.65959999999999996</v>
      </c>
      <c r="AN221" s="127">
        <f t="shared" si="18"/>
        <v>0.66590000000000005</v>
      </c>
      <c r="AO221" s="127">
        <f t="shared" si="18"/>
        <v>0.67279999999999995</v>
      </c>
      <c r="AP221" s="127">
        <f t="shared" si="18"/>
        <v>0.67979999999999996</v>
      </c>
      <c r="AQ221" s="127">
        <f t="shared" si="18"/>
        <v>0.68689999999999996</v>
      </c>
      <c r="AR221" s="127">
        <f t="shared" si="18"/>
        <v>0.69399999999999995</v>
      </c>
      <c r="AS221" s="127">
        <f t="shared" si="18"/>
        <v>0.70120000000000005</v>
      </c>
      <c r="AT221" s="127">
        <f t="shared" si="18"/>
        <v>0.70850000000000002</v>
      </c>
      <c r="AU221" s="127">
        <f t="shared" si="18"/>
        <v>0.71589999999999998</v>
      </c>
      <c r="AV221" s="127">
        <f t="shared" si="18"/>
        <v>0.72330000000000005</v>
      </c>
      <c r="AW221" s="127">
        <f t="shared" si="18"/>
        <v>0.73080000000000001</v>
      </c>
      <c r="AX221" s="127">
        <f t="shared" si="18"/>
        <v>0.73839999999999995</v>
      </c>
      <c r="AY221" s="127">
        <f t="shared" si="18"/>
        <v>0.74609999999999999</v>
      </c>
      <c r="AZ221" s="127">
        <f t="shared" si="18"/>
        <v>0.75390000000000001</v>
      </c>
      <c r="BA221" s="127">
        <f t="shared" si="18"/>
        <v>0.76170000000000004</v>
      </c>
      <c r="BB221" s="127">
        <f t="shared" si="18"/>
        <v>0.76959999999999995</v>
      </c>
    </row>
    <row r="222" spans="2:54" x14ac:dyDescent="0.3">
      <c r="B222" s="84" t="s">
        <v>355</v>
      </c>
      <c r="C222" s="127">
        <f>6.24*0.01</f>
        <v>6.2400000000000004E-2</v>
      </c>
      <c r="D222" s="127">
        <f>ROUND(C222*(1+(0.8*D23)),4)</f>
        <v>6.3700000000000007E-2</v>
      </c>
      <c r="E222" s="127">
        <f t="shared" ref="E222:BB222" si="19">ROUND(D222*(1+(0.8*E23)),4)</f>
        <v>6.5100000000000005E-2</v>
      </c>
      <c r="F222" s="127">
        <f t="shared" si="19"/>
        <v>6.6199999999999995E-2</v>
      </c>
      <c r="G222" s="127">
        <f t="shared" si="19"/>
        <v>6.7100000000000007E-2</v>
      </c>
      <c r="H222" s="127">
        <f t="shared" si="19"/>
        <v>6.8099999999999994E-2</v>
      </c>
      <c r="I222" s="127">
        <f t="shared" si="19"/>
        <v>6.9000000000000006E-2</v>
      </c>
      <c r="J222" s="127">
        <f t="shared" si="19"/>
        <v>6.9900000000000004E-2</v>
      </c>
      <c r="K222" s="127">
        <f t="shared" si="19"/>
        <v>7.0699999999999999E-2</v>
      </c>
      <c r="L222" s="127">
        <f t="shared" si="19"/>
        <v>7.1499999999999994E-2</v>
      </c>
      <c r="M222" s="127">
        <f t="shared" si="19"/>
        <v>7.2400000000000006E-2</v>
      </c>
      <c r="N222" s="127">
        <f t="shared" si="19"/>
        <v>7.3300000000000004E-2</v>
      </c>
      <c r="O222" s="127">
        <f t="shared" si="19"/>
        <v>7.4200000000000002E-2</v>
      </c>
      <c r="P222" s="127">
        <f t="shared" si="19"/>
        <v>7.51E-2</v>
      </c>
      <c r="Q222" s="127">
        <f t="shared" si="19"/>
        <v>7.5999999999999998E-2</v>
      </c>
      <c r="R222" s="127">
        <f t="shared" si="19"/>
        <v>7.6899999999999996E-2</v>
      </c>
      <c r="S222" s="127">
        <f t="shared" si="19"/>
        <v>7.7799999999999994E-2</v>
      </c>
      <c r="T222" s="127">
        <f t="shared" si="19"/>
        <v>7.8700000000000006E-2</v>
      </c>
      <c r="U222" s="127">
        <f t="shared" si="19"/>
        <v>7.9500000000000001E-2</v>
      </c>
      <c r="V222" s="127">
        <f t="shared" si="19"/>
        <v>8.0299999999999996E-2</v>
      </c>
      <c r="W222" s="127">
        <f t="shared" si="19"/>
        <v>8.1100000000000005E-2</v>
      </c>
      <c r="X222" s="127">
        <f t="shared" si="19"/>
        <v>8.1900000000000001E-2</v>
      </c>
      <c r="Y222" s="127">
        <f t="shared" si="19"/>
        <v>8.2799999999999999E-2</v>
      </c>
      <c r="Z222" s="127">
        <f t="shared" si="19"/>
        <v>8.3699999999999997E-2</v>
      </c>
      <c r="AA222" s="127">
        <f t="shared" si="19"/>
        <v>8.4599999999999995E-2</v>
      </c>
      <c r="AB222" s="127">
        <f t="shared" si="19"/>
        <v>8.5500000000000007E-2</v>
      </c>
      <c r="AC222" s="127">
        <f t="shared" si="19"/>
        <v>8.6400000000000005E-2</v>
      </c>
      <c r="AD222" s="127">
        <f t="shared" si="19"/>
        <v>8.7300000000000003E-2</v>
      </c>
      <c r="AE222" s="127">
        <f t="shared" si="19"/>
        <v>8.8099999999999998E-2</v>
      </c>
      <c r="AF222" s="127">
        <f t="shared" si="19"/>
        <v>8.8900000000000007E-2</v>
      </c>
      <c r="AG222" s="127">
        <f t="shared" si="19"/>
        <v>8.9800000000000005E-2</v>
      </c>
      <c r="AH222" s="127">
        <f t="shared" si="19"/>
        <v>9.0700000000000003E-2</v>
      </c>
      <c r="AI222" s="127">
        <f t="shared" si="19"/>
        <v>9.1600000000000001E-2</v>
      </c>
      <c r="AJ222" s="127">
        <f t="shared" si="19"/>
        <v>9.2499999999999999E-2</v>
      </c>
      <c r="AK222" s="127">
        <f t="shared" si="19"/>
        <v>9.3399999999999997E-2</v>
      </c>
      <c r="AL222" s="127">
        <f t="shared" si="19"/>
        <v>9.4299999999999995E-2</v>
      </c>
      <c r="AM222" s="127">
        <f t="shared" si="19"/>
        <v>9.5200000000000007E-2</v>
      </c>
      <c r="AN222" s="127">
        <f t="shared" si="19"/>
        <v>9.6100000000000005E-2</v>
      </c>
      <c r="AO222" s="127">
        <f t="shared" si="19"/>
        <v>9.7100000000000006E-2</v>
      </c>
      <c r="AP222" s="127">
        <f t="shared" si="19"/>
        <v>9.8100000000000007E-2</v>
      </c>
      <c r="AQ222" s="127">
        <f t="shared" si="19"/>
        <v>9.9099999999999994E-2</v>
      </c>
      <c r="AR222" s="127">
        <f t="shared" si="19"/>
        <v>0.10009999999999999</v>
      </c>
      <c r="AS222" s="127">
        <f t="shared" si="19"/>
        <v>0.1011</v>
      </c>
      <c r="AT222" s="127">
        <f t="shared" si="19"/>
        <v>0.1022</v>
      </c>
      <c r="AU222" s="127">
        <f t="shared" si="19"/>
        <v>0.1033</v>
      </c>
      <c r="AV222" s="127">
        <f t="shared" si="19"/>
        <v>0.10440000000000001</v>
      </c>
      <c r="AW222" s="127">
        <f t="shared" si="19"/>
        <v>0.1055</v>
      </c>
      <c r="AX222" s="127">
        <f t="shared" si="19"/>
        <v>0.1066</v>
      </c>
      <c r="AY222" s="127">
        <f t="shared" si="19"/>
        <v>0.1077</v>
      </c>
      <c r="AZ222" s="127">
        <f t="shared" si="19"/>
        <v>0.10879999999999999</v>
      </c>
      <c r="BA222" s="127">
        <f t="shared" si="19"/>
        <v>0.1099</v>
      </c>
      <c r="BB222" s="127">
        <f t="shared" si="19"/>
        <v>0.111</v>
      </c>
    </row>
    <row r="223" spans="2:54" x14ac:dyDescent="0.3">
      <c r="B223" s="84" t="s">
        <v>356</v>
      </c>
      <c r="C223" s="127">
        <f>133.92*0.01</f>
        <v>1.3391999999999999</v>
      </c>
      <c r="D223" s="127">
        <f>ROUND(C223*(1+(0.8*D23)),4)</f>
        <v>1.3681000000000001</v>
      </c>
      <c r="E223" s="127">
        <f t="shared" ref="E223:BB223" si="20">ROUND(D223*(1+(0.8*E23)),4)</f>
        <v>1.3987000000000001</v>
      </c>
      <c r="F223" s="127">
        <f t="shared" si="20"/>
        <v>1.4221999999999999</v>
      </c>
      <c r="G223" s="127">
        <f t="shared" si="20"/>
        <v>1.4415</v>
      </c>
      <c r="H223" s="127">
        <f t="shared" si="20"/>
        <v>1.4622999999999999</v>
      </c>
      <c r="I223" s="127">
        <f t="shared" si="20"/>
        <v>1.4810000000000001</v>
      </c>
      <c r="J223" s="127">
        <f t="shared" si="20"/>
        <v>1.5</v>
      </c>
      <c r="K223" s="127">
        <f t="shared" si="20"/>
        <v>1.518</v>
      </c>
      <c r="L223" s="127">
        <f t="shared" si="20"/>
        <v>1.5362</v>
      </c>
      <c r="M223" s="127">
        <f t="shared" si="20"/>
        <v>1.5546</v>
      </c>
      <c r="N223" s="127">
        <f t="shared" si="20"/>
        <v>1.5732999999999999</v>
      </c>
      <c r="O223" s="127">
        <f t="shared" si="20"/>
        <v>1.5922000000000001</v>
      </c>
      <c r="P223" s="127">
        <f t="shared" si="20"/>
        <v>1.6113</v>
      </c>
      <c r="Q223" s="127">
        <f t="shared" si="20"/>
        <v>1.6306</v>
      </c>
      <c r="R223" s="127">
        <f t="shared" si="20"/>
        <v>1.6501999999999999</v>
      </c>
      <c r="S223" s="127">
        <f t="shared" si="20"/>
        <v>1.67</v>
      </c>
      <c r="T223" s="127">
        <f t="shared" si="20"/>
        <v>1.69</v>
      </c>
      <c r="U223" s="127">
        <f t="shared" si="20"/>
        <v>1.7076</v>
      </c>
      <c r="V223" s="127">
        <f t="shared" si="20"/>
        <v>1.7254</v>
      </c>
      <c r="W223" s="127">
        <f t="shared" si="20"/>
        <v>1.7433000000000001</v>
      </c>
      <c r="X223" s="127">
        <f t="shared" si="20"/>
        <v>1.7614000000000001</v>
      </c>
      <c r="Y223" s="127">
        <f t="shared" si="20"/>
        <v>1.7797000000000001</v>
      </c>
      <c r="Z223" s="127">
        <f t="shared" si="20"/>
        <v>1.7982</v>
      </c>
      <c r="AA223" s="127">
        <f t="shared" si="20"/>
        <v>1.8169</v>
      </c>
      <c r="AB223" s="127">
        <f t="shared" si="20"/>
        <v>1.8358000000000001</v>
      </c>
      <c r="AC223" s="127">
        <f t="shared" si="20"/>
        <v>1.8549</v>
      </c>
      <c r="AD223" s="127">
        <f t="shared" si="20"/>
        <v>1.8742000000000001</v>
      </c>
      <c r="AE223" s="127">
        <f t="shared" si="20"/>
        <v>1.8922000000000001</v>
      </c>
      <c r="AF223" s="127">
        <f t="shared" si="20"/>
        <v>1.9104000000000001</v>
      </c>
      <c r="AG223" s="127">
        <f t="shared" si="20"/>
        <v>1.9287000000000001</v>
      </c>
      <c r="AH223" s="127">
        <f t="shared" si="20"/>
        <v>1.9472</v>
      </c>
      <c r="AI223" s="127">
        <f t="shared" si="20"/>
        <v>1.9659</v>
      </c>
      <c r="AJ223" s="127">
        <f t="shared" si="20"/>
        <v>1.9847999999999999</v>
      </c>
      <c r="AK223" s="127">
        <f t="shared" si="20"/>
        <v>2.0038999999999998</v>
      </c>
      <c r="AL223" s="127">
        <f t="shared" si="20"/>
        <v>2.0230999999999999</v>
      </c>
      <c r="AM223" s="127">
        <f t="shared" si="20"/>
        <v>2.0425</v>
      </c>
      <c r="AN223" s="127">
        <f t="shared" si="20"/>
        <v>2.0621</v>
      </c>
      <c r="AO223" s="127">
        <f t="shared" si="20"/>
        <v>2.0834999999999999</v>
      </c>
      <c r="AP223" s="127">
        <f t="shared" si="20"/>
        <v>2.1052</v>
      </c>
      <c r="AQ223" s="127">
        <f t="shared" si="20"/>
        <v>2.1271</v>
      </c>
      <c r="AR223" s="127">
        <f t="shared" si="20"/>
        <v>2.1492</v>
      </c>
      <c r="AS223" s="127">
        <f t="shared" si="20"/>
        <v>2.1716000000000002</v>
      </c>
      <c r="AT223" s="127">
        <f t="shared" si="20"/>
        <v>2.1941999999999999</v>
      </c>
      <c r="AU223" s="127">
        <f t="shared" si="20"/>
        <v>2.2170000000000001</v>
      </c>
      <c r="AV223" s="127">
        <f t="shared" si="20"/>
        <v>2.2401</v>
      </c>
      <c r="AW223" s="127">
        <f t="shared" si="20"/>
        <v>2.2633999999999999</v>
      </c>
      <c r="AX223" s="127">
        <f t="shared" si="20"/>
        <v>2.2869000000000002</v>
      </c>
      <c r="AY223" s="127">
        <f t="shared" si="20"/>
        <v>2.3107000000000002</v>
      </c>
      <c r="AZ223" s="127">
        <f t="shared" si="20"/>
        <v>2.3347000000000002</v>
      </c>
      <c r="BA223" s="127">
        <f t="shared" si="20"/>
        <v>2.359</v>
      </c>
      <c r="BB223" s="127">
        <f t="shared" si="20"/>
        <v>2.3835000000000002</v>
      </c>
    </row>
    <row r="224" spans="2:54" x14ac:dyDescent="0.3">
      <c r="B224" s="84" t="s">
        <v>357</v>
      </c>
      <c r="C224" s="127">
        <f>55.76*0.01</f>
        <v>0.55759999999999998</v>
      </c>
      <c r="D224" s="127">
        <f>ROUND(C224*(1+(0.8*D23)),4)</f>
        <v>0.5696</v>
      </c>
      <c r="E224" s="127">
        <f t="shared" ref="E224:BB224" si="21">ROUND(D224*(1+(0.8*E23)),4)</f>
        <v>0.58240000000000003</v>
      </c>
      <c r="F224" s="127">
        <f t="shared" si="21"/>
        <v>0.59219999999999995</v>
      </c>
      <c r="G224" s="127">
        <f t="shared" si="21"/>
        <v>0.60029999999999994</v>
      </c>
      <c r="H224" s="127">
        <f t="shared" si="21"/>
        <v>0.6089</v>
      </c>
      <c r="I224" s="127">
        <f t="shared" si="21"/>
        <v>0.61670000000000003</v>
      </c>
      <c r="J224" s="127">
        <f t="shared" si="21"/>
        <v>0.62460000000000004</v>
      </c>
      <c r="K224" s="127">
        <f t="shared" si="21"/>
        <v>0.6321</v>
      </c>
      <c r="L224" s="127">
        <f t="shared" si="21"/>
        <v>0.63970000000000005</v>
      </c>
      <c r="M224" s="127">
        <f t="shared" si="21"/>
        <v>0.64739999999999998</v>
      </c>
      <c r="N224" s="127">
        <f t="shared" si="21"/>
        <v>0.6552</v>
      </c>
      <c r="O224" s="127">
        <f t="shared" si="21"/>
        <v>0.66310000000000002</v>
      </c>
      <c r="P224" s="127">
        <f t="shared" si="21"/>
        <v>0.67110000000000003</v>
      </c>
      <c r="Q224" s="127">
        <f t="shared" si="21"/>
        <v>0.67920000000000003</v>
      </c>
      <c r="R224" s="127">
        <f t="shared" si="21"/>
        <v>0.68740000000000001</v>
      </c>
      <c r="S224" s="127">
        <f t="shared" si="21"/>
        <v>0.6956</v>
      </c>
      <c r="T224" s="127">
        <f t="shared" si="21"/>
        <v>0.70389999999999997</v>
      </c>
      <c r="U224" s="127">
        <f t="shared" si="21"/>
        <v>0.71120000000000005</v>
      </c>
      <c r="V224" s="127">
        <f t="shared" si="21"/>
        <v>0.71860000000000002</v>
      </c>
      <c r="W224" s="127">
        <f t="shared" si="21"/>
        <v>0.72609999999999997</v>
      </c>
      <c r="X224" s="127">
        <f t="shared" si="21"/>
        <v>0.73370000000000002</v>
      </c>
      <c r="Y224" s="127">
        <f t="shared" si="21"/>
        <v>0.74129999999999996</v>
      </c>
      <c r="Z224" s="127">
        <f t="shared" si="21"/>
        <v>0.749</v>
      </c>
      <c r="AA224" s="127">
        <f t="shared" si="21"/>
        <v>0.75680000000000003</v>
      </c>
      <c r="AB224" s="127">
        <f t="shared" si="21"/>
        <v>0.76470000000000005</v>
      </c>
      <c r="AC224" s="127">
        <f t="shared" si="21"/>
        <v>0.77270000000000005</v>
      </c>
      <c r="AD224" s="127">
        <f t="shared" si="21"/>
        <v>0.78069999999999995</v>
      </c>
      <c r="AE224" s="127">
        <f t="shared" si="21"/>
        <v>0.78820000000000001</v>
      </c>
      <c r="AF224" s="127">
        <f t="shared" si="21"/>
        <v>0.79579999999999995</v>
      </c>
      <c r="AG224" s="127">
        <f t="shared" si="21"/>
        <v>0.8034</v>
      </c>
      <c r="AH224" s="127">
        <f t="shared" si="21"/>
        <v>0.81110000000000004</v>
      </c>
      <c r="AI224" s="127">
        <f t="shared" si="21"/>
        <v>0.81889999999999996</v>
      </c>
      <c r="AJ224" s="127">
        <f t="shared" si="21"/>
        <v>0.82679999999999998</v>
      </c>
      <c r="AK224" s="127">
        <f t="shared" si="21"/>
        <v>0.8347</v>
      </c>
      <c r="AL224" s="127">
        <f t="shared" si="21"/>
        <v>0.8427</v>
      </c>
      <c r="AM224" s="127">
        <f t="shared" si="21"/>
        <v>0.8508</v>
      </c>
      <c r="AN224" s="127">
        <f t="shared" si="21"/>
        <v>0.85899999999999999</v>
      </c>
      <c r="AO224" s="127">
        <f t="shared" si="21"/>
        <v>0.8679</v>
      </c>
      <c r="AP224" s="127">
        <f t="shared" si="21"/>
        <v>0.87690000000000001</v>
      </c>
      <c r="AQ224" s="127">
        <f t="shared" si="21"/>
        <v>0.88600000000000001</v>
      </c>
      <c r="AR224" s="127">
        <f t="shared" si="21"/>
        <v>0.8952</v>
      </c>
      <c r="AS224" s="127">
        <f t="shared" si="21"/>
        <v>0.90449999999999997</v>
      </c>
      <c r="AT224" s="127">
        <f t="shared" si="21"/>
        <v>0.91390000000000005</v>
      </c>
      <c r="AU224" s="127">
        <f t="shared" si="21"/>
        <v>0.9234</v>
      </c>
      <c r="AV224" s="127">
        <f t="shared" si="21"/>
        <v>0.93300000000000005</v>
      </c>
      <c r="AW224" s="127">
        <f t="shared" si="21"/>
        <v>0.94269999999999998</v>
      </c>
      <c r="AX224" s="127">
        <f t="shared" si="21"/>
        <v>0.95250000000000001</v>
      </c>
      <c r="AY224" s="127">
        <f t="shared" si="21"/>
        <v>0.96240000000000003</v>
      </c>
      <c r="AZ224" s="127">
        <f t="shared" si="21"/>
        <v>0.97240000000000004</v>
      </c>
      <c r="BA224" s="127">
        <f t="shared" si="21"/>
        <v>0.98250000000000004</v>
      </c>
      <c r="BB224" s="127">
        <f t="shared" si="21"/>
        <v>0.99270000000000003</v>
      </c>
    </row>
    <row r="225" spans="2:54" x14ac:dyDescent="0.3">
      <c r="B225" s="84" t="s">
        <v>358</v>
      </c>
      <c r="C225" s="127">
        <f>8.05*0.01</f>
        <v>8.0500000000000002E-2</v>
      </c>
      <c r="D225" s="127">
        <f>ROUND(C225*(1+(0.8*D23)),4)</f>
        <v>8.2199999999999995E-2</v>
      </c>
      <c r="E225" s="127">
        <f t="shared" ref="E225:BB225" si="22">ROUND(D225*(1+(0.8*E23)),4)</f>
        <v>8.4000000000000005E-2</v>
      </c>
      <c r="F225" s="127">
        <f t="shared" si="22"/>
        <v>8.5400000000000004E-2</v>
      </c>
      <c r="G225" s="127">
        <f t="shared" si="22"/>
        <v>8.6599999999999996E-2</v>
      </c>
      <c r="H225" s="127">
        <f t="shared" si="22"/>
        <v>8.7800000000000003E-2</v>
      </c>
      <c r="I225" s="127">
        <f t="shared" si="22"/>
        <v>8.8900000000000007E-2</v>
      </c>
      <c r="J225" s="127">
        <f t="shared" si="22"/>
        <v>0.09</v>
      </c>
      <c r="K225" s="127">
        <f t="shared" si="22"/>
        <v>9.11E-2</v>
      </c>
      <c r="L225" s="127">
        <f t="shared" si="22"/>
        <v>9.2200000000000004E-2</v>
      </c>
      <c r="M225" s="127">
        <f t="shared" si="22"/>
        <v>9.3299999999999994E-2</v>
      </c>
      <c r="N225" s="127">
        <f t="shared" si="22"/>
        <v>9.4399999999999998E-2</v>
      </c>
      <c r="O225" s="127">
        <f t="shared" si="22"/>
        <v>9.5500000000000002E-2</v>
      </c>
      <c r="P225" s="127">
        <f t="shared" si="22"/>
        <v>9.6600000000000005E-2</v>
      </c>
      <c r="Q225" s="127">
        <f t="shared" si="22"/>
        <v>9.7799999999999998E-2</v>
      </c>
      <c r="R225" s="127">
        <f t="shared" si="22"/>
        <v>9.9000000000000005E-2</v>
      </c>
      <c r="S225" s="127">
        <f t="shared" si="22"/>
        <v>0.1002</v>
      </c>
      <c r="T225" s="127">
        <f t="shared" si="22"/>
        <v>0.1014</v>
      </c>
      <c r="U225" s="127">
        <f t="shared" si="22"/>
        <v>0.10249999999999999</v>
      </c>
      <c r="V225" s="127">
        <f t="shared" si="22"/>
        <v>0.1036</v>
      </c>
      <c r="W225" s="127">
        <f t="shared" si="22"/>
        <v>0.1047</v>
      </c>
      <c r="X225" s="127">
        <f t="shared" si="22"/>
        <v>0.10580000000000001</v>
      </c>
      <c r="Y225" s="127">
        <f t="shared" si="22"/>
        <v>0.1069</v>
      </c>
      <c r="Z225" s="127">
        <f t="shared" si="22"/>
        <v>0.108</v>
      </c>
      <c r="AA225" s="127">
        <f t="shared" si="22"/>
        <v>0.1091</v>
      </c>
      <c r="AB225" s="127">
        <f t="shared" si="22"/>
        <v>0.11020000000000001</v>
      </c>
      <c r="AC225" s="127">
        <f t="shared" si="22"/>
        <v>0.1113</v>
      </c>
      <c r="AD225" s="127">
        <f t="shared" si="22"/>
        <v>0.1125</v>
      </c>
      <c r="AE225" s="127">
        <f t="shared" si="22"/>
        <v>0.11360000000000001</v>
      </c>
      <c r="AF225" s="127">
        <f t="shared" si="22"/>
        <v>0.1147</v>
      </c>
      <c r="AG225" s="127">
        <f t="shared" si="22"/>
        <v>0.1158</v>
      </c>
      <c r="AH225" s="127">
        <f t="shared" si="22"/>
        <v>0.1169</v>
      </c>
      <c r="AI225" s="127">
        <f t="shared" si="22"/>
        <v>0.11799999999999999</v>
      </c>
      <c r="AJ225" s="127">
        <f t="shared" si="22"/>
        <v>0.1191</v>
      </c>
      <c r="AK225" s="127">
        <f t="shared" si="22"/>
        <v>0.1202</v>
      </c>
      <c r="AL225" s="127">
        <f t="shared" si="22"/>
        <v>0.12139999999999999</v>
      </c>
      <c r="AM225" s="127">
        <f t="shared" si="22"/>
        <v>0.1226</v>
      </c>
      <c r="AN225" s="127">
        <f t="shared" si="22"/>
        <v>0.12379999999999999</v>
      </c>
      <c r="AO225" s="127">
        <f t="shared" si="22"/>
        <v>0.12509999999999999</v>
      </c>
      <c r="AP225" s="127">
        <f t="shared" si="22"/>
        <v>0.12640000000000001</v>
      </c>
      <c r="AQ225" s="127">
        <f t="shared" si="22"/>
        <v>0.12770000000000001</v>
      </c>
      <c r="AR225" s="127">
        <f t="shared" si="22"/>
        <v>0.129</v>
      </c>
      <c r="AS225" s="127">
        <f t="shared" si="22"/>
        <v>0.1303</v>
      </c>
      <c r="AT225" s="127">
        <f t="shared" si="22"/>
        <v>0.13170000000000001</v>
      </c>
      <c r="AU225" s="127">
        <f t="shared" si="22"/>
        <v>0.1331</v>
      </c>
      <c r="AV225" s="127">
        <f t="shared" si="22"/>
        <v>0.13450000000000001</v>
      </c>
      <c r="AW225" s="127">
        <f t="shared" si="22"/>
        <v>0.13589999999999999</v>
      </c>
      <c r="AX225" s="127">
        <f t="shared" si="22"/>
        <v>0.13730000000000001</v>
      </c>
      <c r="AY225" s="127">
        <f t="shared" si="22"/>
        <v>0.13869999999999999</v>
      </c>
      <c r="AZ225" s="127">
        <f t="shared" si="22"/>
        <v>0.1401</v>
      </c>
      <c r="BA225" s="127">
        <f t="shared" si="22"/>
        <v>0.1416</v>
      </c>
      <c r="BB225" s="127">
        <f t="shared" si="22"/>
        <v>0.1431</v>
      </c>
    </row>
    <row r="226" spans="2:54" x14ac:dyDescent="0.3">
      <c r="B226" s="1" t="s">
        <v>746</v>
      </c>
    </row>
    <row r="229" spans="2:54" ht="27.75" x14ac:dyDescent="0.75">
      <c r="B229" s="198" t="s">
        <v>359</v>
      </c>
    </row>
    <row r="232" spans="2:54" x14ac:dyDescent="0.3">
      <c r="B232" s="21" t="s">
        <v>619</v>
      </c>
      <c r="C232" s="21"/>
      <c r="D232" s="21"/>
      <c r="E232" s="21"/>
      <c r="F232" s="21"/>
      <c r="G232" s="21"/>
      <c r="H232" s="21"/>
    </row>
    <row r="233" spans="2:54" ht="17.25" customHeight="1" x14ac:dyDescent="0.3">
      <c r="B233" s="374" t="s">
        <v>101</v>
      </c>
      <c r="C233" s="375" t="s">
        <v>102</v>
      </c>
    </row>
    <row r="234" spans="2:54" x14ac:dyDescent="0.3">
      <c r="B234" s="4" t="s">
        <v>94</v>
      </c>
      <c r="C234" s="376">
        <v>7</v>
      </c>
      <c r="E234" s="3" t="s">
        <v>103</v>
      </c>
    </row>
    <row r="235" spans="2:54" x14ac:dyDescent="0.3">
      <c r="B235" s="4" t="s">
        <v>95</v>
      </c>
      <c r="C235" s="376">
        <v>5.8</v>
      </c>
      <c r="E235" s="3" t="s">
        <v>624</v>
      </c>
    </row>
    <row r="236" spans="2:54" x14ac:dyDescent="0.3">
      <c r="B236" s="4" t="s">
        <v>96</v>
      </c>
      <c r="C236" s="376">
        <v>139.4</v>
      </c>
    </row>
    <row r="237" spans="2:54" x14ac:dyDescent="0.3">
      <c r="B237" s="4" t="s">
        <v>620</v>
      </c>
      <c r="C237" s="376">
        <v>61.1</v>
      </c>
    </row>
    <row r="238" spans="2:54" x14ac:dyDescent="0.3">
      <c r="B238" s="4" t="s">
        <v>97</v>
      </c>
      <c r="C238" s="376">
        <v>6.2</v>
      </c>
    </row>
    <row r="239" spans="2:54" x14ac:dyDescent="0.3">
      <c r="B239" s="4" t="s">
        <v>98</v>
      </c>
      <c r="C239" s="376">
        <v>5.4</v>
      </c>
    </row>
    <row r="240" spans="2:54" x14ac:dyDescent="0.3">
      <c r="B240" s="4" t="s">
        <v>621</v>
      </c>
      <c r="C240" s="376">
        <v>124.8</v>
      </c>
    </row>
    <row r="241" spans="2:3" x14ac:dyDescent="0.3">
      <c r="B241" s="4" t="s">
        <v>622</v>
      </c>
      <c r="C241" s="376">
        <v>46.5</v>
      </c>
    </row>
    <row r="242" spans="2:3" x14ac:dyDescent="0.3">
      <c r="B242" s="4" t="s">
        <v>99</v>
      </c>
      <c r="C242" s="376">
        <v>5.0999999999999996</v>
      </c>
    </row>
    <row r="243" spans="2:3" x14ac:dyDescent="0.3">
      <c r="B243" s="4" t="s">
        <v>100</v>
      </c>
      <c r="C243" s="376">
        <v>3.9</v>
      </c>
    </row>
    <row r="244" spans="2:3" x14ac:dyDescent="0.3">
      <c r="B244" s="4" t="s">
        <v>623</v>
      </c>
      <c r="C244" s="376">
        <v>46.5</v>
      </c>
    </row>
    <row r="245" spans="2:3" x14ac:dyDescent="0.3">
      <c r="B245" s="4" t="s">
        <v>671</v>
      </c>
      <c r="C245" s="376">
        <v>164.3</v>
      </c>
    </row>
    <row r="246" spans="2:3" x14ac:dyDescent="0.3">
      <c r="B246" s="1" t="s">
        <v>281</v>
      </c>
      <c r="C246" s="99"/>
    </row>
    <row r="248" spans="2:3" ht="17.25" customHeight="1" x14ac:dyDescent="0.3">
      <c r="B248" s="437" t="s">
        <v>111</v>
      </c>
      <c r="C248" s="437"/>
    </row>
    <row r="249" spans="2:3" x14ac:dyDescent="0.3">
      <c r="B249" s="4" t="s">
        <v>625</v>
      </c>
      <c r="C249" s="95">
        <v>1.34</v>
      </c>
    </row>
    <row r="250" spans="2:3" x14ac:dyDescent="0.3">
      <c r="B250" s="4" t="s">
        <v>626</v>
      </c>
      <c r="C250" s="95">
        <v>1.51</v>
      </c>
    </row>
    <row r="251" spans="2:3" x14ac:dyDescent="0.3">
      <c r="B251" s="4" t="s">
        <v>112</v>
      </c>
      <c r="C251" s="377">
        <v>22</v>
      </c>
    </row>
    <row r="252" spans="2:3" x14ac:dyDescent="0.3">
      <c r="B252" s="139" t="s">
        <v>86</v>
      </c>
    </row>
    <row r="254" spans="2:3" ht="20.25" x14ac:dyDescent="0.3">
      <c r="B254" s="294" t="s">
        <v>125</v>
      </c>
      <c r="C254" s="165" t="s">
        <v>124</v>
      </c>
    </row>
    <row r="255" spans="2:3" x14ac:dyDescent="0.3">
      <c r="B255" s="4" t="s">
        <v>122</v>
      </c>
      <c r="C255" s="88">
        <v>0.44</v>
      </c>
    </row>
    <row r="256" spans="2:3" x14ac:dyDescent="0.3">
      <c r="B256" s="4" t="s">
        <v>123</v>
      </c>
      <c r="C256" s="88">
        <v>0.56000000000000005</v>
      </c>
    </row>
    <row r="257" spans="2:123" x14ac:dyDescent="0.3">
      <c r="B257" s="4" t="s">
        <v>126</v>
      </c>
      <c r="C257" s="24">
        <v>17.5</v>
      </c>
    </row>
    <row r="258" spans="2:123" x14ac:dyDescent="0.3">
      <c r="B258" s="4" t="s">
        <v>627</v>
      </c>
      <c r="C258" s="24">
        <v>2.94</v>
      </c>
      <c r="E258" s="3" t="s">
        <v>135</v>
      </c>
    </row>
    <row r="259" spans="2:123" x14ac:dyDescent="0.3">
      <c r="B259" s="139" t="s">
        <v>317</v>
      </c>
    </row>
    <row r="261" spans="2:123" ht="20.25" x14ac:dyDescent="0.3">
      <c r="B261" s="197" t="s">
        <v>702</v>
      </c>
      <c r="C261" s="91" t="s">
        <v>127</v>
      </c>
      <c r="D261" s="89"/>
      <c r="E261" s="89"/>
      <c r="F261" s="89"/>
      <c r="G261" s="89"/>
      <c r="H261" s="89"/>
      <c r="I261" s="89"/>
      <c r="J261" s="89"/>
      <c r="K261" s="89"/>
      <c r="L261" s="89"/>
      <c r="M261" s="89"/>
      <c r="N261" s="89"/>
      <c r="O261" s="89"/>
      <c r="P261" s="89"/>
      <c r="Q261" s="89"/>
      <c r="R261" s="89"/>
      <c r="S261" s="89"/>
      <c r="T261" s="89"/>
      <c r="U261" s="89"/>
      <c r="V261" s="89"/>
      <c r="W261" s="89"/>
      <c r="X261" s="89"/>
      <c r="Y261" s="89"/>
      <c r="Z261" s="89"/>
      <c r="AA261" s="89"/>
      <c r="AB261" s="89"/>
      <c r="AC261" s="89"/>
      <c r="AD261" s="89"/>
      <c r="AE261" s="89"/>
      <c r="AF261" s="89"/>
      <c r="AG261" s="89"/>
      <c r="AH261" s="89"/>
      <c r="AI261" s="89"/>
      <c r="AJ261" s="89"/>
      <c r="AK261" s="89"/>
      <c r="AL261" s="89"/>
      <c r="AM261" s="89"/>
      <c r="AN261" s="89"/>
      <c r="AO261" s="89"/>
      <c r="AP261" s="89"/>
      <c r="AQ261" s="89"/>
      <c r="AR261" s="89"/>
      <c r="AS261" s="89"/>
      <c r="AT261" s="89"/>
      <c r="AU261" s="89"/>
      <c r="AV261" s="89"/>
      <c r="AW261" s="89"/>
      <c r="AX261" s="89"/>
      <c r="AY261" s="89"/>
      <c r="AZ261" s="89"/>
      <c r="BA261" s="89"/>
      <c r="BB261" s="89"/>
      <c r="BC261" s="89"/>
      <c r="BD261" s="89"/>
      <c r="BE261" s="89"/>
      <c r="BF261" s="89"/>
      <c r="BG261" s="89"/>
      <c r="BH261" s="89"/>
      <c r="BI261" s="89"/>
      <c r="BJ261" s="89"/>
      <c r="BK261" s="89"/>
      <c r="BL261" s="89"/>
      <c r="BM261" s="89"/>
      <c r="BN261" s="89"/>
      <c r="BO261" s="89"/>
      <c r="BP261" s="89"/>
      <c r="BQ261" s="89"/>
      <c r="BR261" s="89"/>
      <c r="BS261" s="89"/>
      <c r="BT261" s="89"/>
      <c r="BU261" s="89"/>
      <c r="BV261" s="89"/>
      <c r="BW261" s="89"/>
      <c r="BX261" s="89"/>
      <c r="BY261" s="89"/>
      <c r="BZ261" s="89"/>
      <c r="CA261" s="89"/>
      <c r="CB261" s="89"/>
      <c r="CC261" s="89"/>
      <c r="CD261" s="89"/>
      <c r="CE261" s="89"/>
      <c r="CF261" s="89"/>
      <c r="CG261" s="89"/>
      <c r="CH261" s="89"/>
      <c r="CI261" s="89"/>
      <c r="CJ261" s="89"/>
      <c r="CK261" s="89"/>
      <c r="CL261" s="89"/>
      <c r="CM261" s="89"/>
      <c r="CN261" s="89"/>
      <c r="CO261" s="89"/>
      <c r="CP261" s="89"/>
      <c r="CQ261" s="89"/>
      <c r="CR261" s="89"/>
      <c r="CS261" s="89"/>
      <c r="CT261" s="89"/>
      <c r="CU261" s="89"/>
      <c r="CV261" s="89"/>
      <c r="CW261" s="89"/>
      <c r="CX261" s="89"/>
      <c r="CY261" s="89"/>
      <c r="CZ261" s="89"/>
      <c r="DA261" s="89"/>
      <c r="DB261" s="89"/>
      <c r="DC261" s="89"/>
      <c r="DD261" s="89"/>
      <c r="DE261" s="89"/>
      <c r="DF261" s="89"/>
      <c r="DG261" s="89"/>
      <c r="DH261" s="89"/>
      <c r="DI261" s="89"/>
      <c r="DJ261" s="89"/>
      <c r="DK261" s="89"/>
      <c r="DL261" s="89"/>
      <c r="DM261" s="89"/>
      <c r="DN261" s="89"/>
      <c r="DO261" s="89"/>
      <c r="DP261" s="89"/>
      <c r="DQ261" s="89"/>
      <c r="DR261" s="89"/>
      <c r="DS261" s="90"/>
    </row>
    <row r="262" spans="2:123" ht="17.25" customHeight="1" x14ac:dyDescent="0.3">
      <c r="B262" s="103" t="s">
        <v>104</v>
      </c>
      <c r="C262" s="378">
        <v>10</v>
      </c>
      <c r="D262" s="378">
        <v>11</v>
      </c>
      <c r="E262" s="378">
        <v>12</v>
      </c>
      <c r="F262" s="378">
        <v>13</v>
      </c>
      <c r="G262" s="378">
        <v>14</v>
      </c>
      <c r="H262" s="378">
        <v>15</v>
      </c>
      <c r="I262" s="378">
        <v>16</v>
      </c>
      <c r="J262" s="378">
        <v>17</v>
      </c>
      <c r="K262" s="378">
        <v>18</v>
      </c>
      <c r="L262" s="378">
        <v>19</v>
      </c>
      <c r="M262" s="378">
        <v>20</v>
      </c>
      <c r="N262" s="378">
        <v>21</v>
      </c>
      <c r="O262" s="378">
        <v>22</v>
      </c>
      <c r="P262" s="378">
        <v>23</v>
      </c>
      <c r="Q262" s="378">
        <v>24</v>
      </c>
      <c r="R262" s="378">
        <v>25</v>
      </c>
      <c r="S262" s="378">
        <v>26</v>
      </c>
      <c r="T262" s="378">
        <v>27</v>
      </c>
      <c r="U262" s="378">
        <v>28</v>
      </c>
      <c r="V262" s="378">
        <v>29</v>
      </c>
      <c r="W262" s="378">
        <v>30</v>
      </c>
      <c r="X262" s="378">
        <v>31</v>
      </c>
      <c r="Y262" s="378">
        <v>32</v>
      </c>
      <c r="Z262" s="378">
        <v>33</v>
      </c>
      <c r="AA262" s="378">
        <v>34</v>
      </c>
      <c r="AB262" s="378">
        <v>35</v>
      </c>
      <c r="AC262" s="378">
        <v>36</v>
      </c>
      <c r="AD262" s="378">
        <v>37</v>
      </c>
      <c r="AE262" s="378">
        <v>38</v>
      </c>
      <c r="AF262" s="378">
        <v>39</v>
      </c>
      <c r="AG262" s="378">
        <v>40</v>
      </c>
      <c r="AH262" s="378">
        <v>41</v>
      </c>
      <c r="AI262" s="378">
        <v>42</v>
      </c>
      <c r="AJ262" s="378">
        <v>43</v>
      </c>
      <c r="AK262" s="378">
        <v>44</v>
      </c>
      <c r="AL262" s="378">
        <v>45</v>
      </c>
      <c r="AM262" s="378">
        <v>46</v>
      </c>
      <c r="AN262" s="378">
        <v>47</v>
      </c>
      <c r="AO262" s="378">
        <v>48</v>
      </c>
      <c r="AP262" s="378">
        <v>49</v>
      </c>
      <c r="AQ262" s="378">
        <v>50</v>
      </c>
      <c r="AR262" s="378">
        <v>51</v>
      </c>
      <c r="AS262" s="378">
        <v>52</v>
      </c>
      <c r="AT262" s="378">
        <v>53</v>
      </c>
      <c r="AU262" s="378">
        <v>54</v>
      </c>
      <c r="AV262" s="378">
        <v>55</v>
      </c>
      <c r="AW262" s="378">
        <v>56</v>
      </c>
      <c r="AX262" s="378">
        <v>57</v>
      </c>
      <c r="AY262" s="378">
        <v>58</v>
      </c>
      <c r="AZ262" s="378">
        <v>59</v>
      </c>
      <c r="BA262" s="378">
        <v>60</v>
      </c>
      <c r="BB262" s="378">
        <v>61</v>
      </c>
      <c r="BC262" s="378">
        <v>62</v>
      </c>
      <c r="BD262" s="378">
        <v>63</v>
      </c>
      <c r="BE262" s="378">
        <v>64</v>
      </c>
      <c r="BF262" s="378">
        <v>65</v>
      </c>
      <c r="BG262" s="378">
        <v>66</v>
      </c>
      <c r="BH262" s="378">
        <v>67</v>
      </c>
      <c r="BI262" s="378">
        <v>68</v>
      </c>
      <c r="BJ262" s="378">
        <v>69</v>
      </c>
      <c r="BK262" s="378">
        <v>70</v>
      </c>
      <c r="BL262" s="378">
        <v>71</v>
      </c>
      <c r="BM262" s="378">
        <v>72</v>
      </c>
      <c r="BN262" s="378">
        <v>73</v>
      </c>
      <c r="BO262" s="378">
        <v>74</v>
      </c>
      <c r="BP262" s="378">
        <v>75</v>
      </c>
      <c r="BQ262" s="378">
        <v>76</v>
      </c>
      <c r="BR262" s="378">
        <v>77</v>
      </c>
      <c r="BS262" s="378">
        <v>78</v>
      </c>
      <c r="BT262" s="378">
        <v>79</v>
      </c>
      <c r="BU262" s="378">
        <v>80</v>
      </c>
      <c r="BV262" s="378">
        <v>81</v>
      </c>
      <c r="BW262" s="378">
        <v>82</v>
      </c>
      <c r="BX262" s="378">
        <v>83</v>
      </c>
      <c r="BY262" s="378">
        <v>84</v>
      </c>
      <c r="BZ262" s="378">
        <v>85</v>
      </c>
      <c r="CA262" s="378">
        <v>86</v>
      </c>
      <c r="CB262" s="378">
        <v>87</v>
      </c>
      <c r="CC262" s="378">
        <v>88</v>
      </c>
      <c r="CD262" s="378">
        <v>89</v>
      </c>
      <c r="CE262" s="378">
        <v>90</v>
      </c>
      <c r="CF262" s="378">
        <v>91</v>
      </c>
      <c r="CG262" s="378">
        <v>92</v>
      </c>
      <c r="CH262" s="378">
        <v>93</v>
      </c>
      <c r="CI262" s="378">
        <v>94</v>
      </c>
      <c r="CJ262" s="378">
        <v>95</v>
      </c>
      <c r="CK262" s="378">
        <v>96</v>
      </c>
      <c r="CL262" s="378">
        <v>97</v>
      </c>
      <c r="CM262" s="378">
        <v>98</v>
      </c>
      <c r="CN262" s="378">
        <v>99</v>
      </c>
      <c r="CO262" s="378">
        <v>100</v>
      </c>
      <c r="CP262" s="378">
        <v>101</v>
      </c>
      <c r="CQ262" s="378">
        <v>102</v>
      </c>
      <c r="CR262" s="378">
        <v>103</v>
      </c>
      <c r="CS262" s="378">
        <v>104</v>
      </c>
      <c r="CT262" s="378">
        <v>105</v>
      </c>
      <c r="CU262" s="378">
        <v>106</v>
      </c>
      <c r="CV262" s="378">
        <v>107</v>
      </c>
      <c r="CW262" s="378">
        <v>108</v>
      </c>
      <c r="CX262" s="378">
        <v>109</v>
      </c>
      <c r="CY262" s="378">
        <v>110</v>
      </c>
      <c r="CZ262" s="378">
        <v>111</v>
      </c>
      <c r="DA262" s="378">
        <v>112</v>
      </c>
      <c r="DB262" s="378">
        <v>113</v>
      </c>
      <c r="DC262" s="378">
        <v>114</v>
      </c>
      <c r="DD262" s="378">
        <v>115</v>
      </c>
      <c r="DE262" s="378">
        <v>116</v>
      </c>
      <c r="DF262" s="378">
        <v>117</v>
      </c>
      <c r="DG262" s="378">
        <v>118</v>
      </c>
      <c r="DH262" s="378">
        <v>119</v>
      </c>
      <c r="DI262" s="378">
        <v>120</v>
      </c>
      <c r="DJ262" s="378">
        <v>121</v>
      </c>
      <c r="DK262" s="378">
        <v>122</v>
      </c>
      <c r="DL262" s="378">
        <v>123</v>
      </c>
      <c r="DM262" s="378">
        <v>124</v>
      </c>
      <c r="DN262" s="378">
        <v>125</v>
      </c>
      <c r="DO262" s="378">
        <v>126</v>
      </c>
      <c r="DP262" s="378">
        <v>127</v>
      </c>
      <c r="DQ262" s="378">
        <v>128</v>
      </c>
      <c r="DR262" s="378">
        <v>129</v>
      </c>
      <c r="DS262" s="378">
        <v>130</v>
      </c>
    </row>
    <row r="263" spans="2:123" x14ac:dyDescent="0.3">
      <c r="B263" s="4" t="s">
        <v>128</v>
      </c>
      <c r="C263" s="92">
        <v>0.128</v>
      </c>
      <c r="D263" s="93">
        <v>0.123</v>
      </c>
      <c r="E263" s="93">
        <v>0.11799999999999999</v>
      </c>
      <c r="F263" s="93">
        <v>0.115</v>
      </c>
      <c r="G263" s="93">
        <v>0.111</v>
      </c>
      <c r="H263" s="93">
        <v>0.108</v>
      </c>
      <c r="I263" s="93">
        <v>0.106</v>
      </c>
      <c r="J263" s="93">
        <v>0.10299999999999999</v>
      </c>
      <c r="K263" s="93">
        <v>0.10100000000000001</v>
      </c>
      <c r="L263" s="93">
        <v>9.9000000000000005E-2</v>
      </c>
      <c r="M263" s="92">
        <v>9.7000000000000003E-2</v>
      </c>
      <c r="N263" s="93">
        <v>9.5000000000000001E-2</v>
      </c>
      <c r="O263" s="93">
        <v>9.2999999999999999E-2</v>
      </c>
      <c r="P263" s="93">
        <v>9.1999999999999998E-2</v>
      </c>
      <c r="Q263" s="93">
        <v>0.09</v>
      </c>
      <c r="R263" s="93">
        <v>8.8999999999999996E-2</v>
      </c>
      <c r="S263" s="93">
        <v>8.6999999999999994E-2</v>
      </c>
      <c r="T263" s="93">
        <v>8.5999999999999993E-2</v>
      </c>
      <c r="U263" s="93">
        <v>8.5000000000000006E-2</v>
      </c>
      <c r="V263" s="93">
        <v>8.4000000000000005E-2</v>
      </c>
      <c r="W263" s="92">
        <v>8.2000000000000003E-2</v>
      </c>
      <c r="X263" s="93">
        <v>8.1000000000000003E-2</v>
      </c>
      <c r="Y263" s="93">
        <v>0.08</v>
      </c>
      <c r="Z263" s="93">
        <v>7.9000000000000001E-2</v>
      </c>
      <c r="AA263" s="93">
        <v>7.8E-2</v>
      </c>
      <c r="AB263" s="93">
        <v>7.6999999999999999E-2</v>
      </c>
      <c r="AC263" s="93">
        <v>7.5999999999999998E-2</v>
      </c>
      <c r="AD263" s="93">
        <v>7.4999999999999997E-2</v>
      </c>
      <c r="AE263" s="93">
        <v>7.4999999999999997E-2</v>
      </c>
      <c r="AF263" s="93">
        <v>7.3999999999999996E-2</v>
      </c>
      <c r="AG263" s="92">
        <v>7.2999999999999995E-2</v>
      </c>
      <c r="AH263" s="93">
        <v>7.1999999999999995E-2</v>
      </c>
      <c r="AI263" s="93">
        <v>7.0999999999999994E-2</v>
      </c>
      <c r="AJ263" s="93">
        <v>7.0999999999999994E-2</v>
      </c>
      <c r="AK263" s="93">
        <v>7.0000000000000007E-2</v>
      </c>
      <c r="AL263" s="93">
        <v>6.9000000000000006E-2</v>
      </c>
      <c r="AM263" s="93">
        <v>6.9000000000000006E-2</v>
      </c>
      <c r="AN263" s="93">
        <v>6.8000000000000005E-2</v>
      </c>
      <c r="AO263" s="93">
        <v>6.7000000000000004E-2</v>
      </c>
      <c r="AP263" s="93">
        <v>6.7000000000000004E-2</v>
      </c>
      <c r="AQ263" s="92">
        <v>6.6000000000000003E-2</v>
      </c>
      <c r="AR263" s="93">
        <v>6.6000000000000003E-2</v>
      </c>
      <c r="AS263" s="93">
        <v>6.5000000000000002E-2</v>
      </c>
      <c r="AT263" s="93">
        <v>6.5000000000000002E-2</v>
      </c>
      <c r="AU263" s="93">
        <v>6.4000000000000001E-2</v>
      </c>
      <c r="AV263" s="93">
        <v>6.4000000000000001E-2</v>
      </c>
      <c r="AW263" s="93">
        <v>6.3E-2</v>
      </c>
      <c r="AX263" s="93">
        <v>6.3E-2</v>
      </c>
      <c r="AY263" s="93">
        <v>6.3E-2</v>
      </c>
      <c r="AZ263" s="93">
        <v>6.2E-2</v>
      </c>
      <c r="BA263" s="92">
        <v>6.2E-2</v>
      </c>
      <c r="BB263" s="93">
        <v>6.2E-2</v>
      </c>
      <c r="BC263" s="93">
        <v>6.0999999999999999E-2</v>
      </c>
      <c r="BD263" s="93">
        <v>6.0999999999999999E-2</v>
      </c>
      <c r="BE263" s="93">
        <v>6.0999999999999999E-2</v>
      </c>
      <c r="BF263" s="93">
        <v>0.06</v>
      </c>
      <c r="BG263" s="93">
        <v>0.06</v>
      </c>
      <c r="BH263" s="93">
        <v>0.06</v>
      </c>
      <c r="BI263" s="93">
        <v>0.06</v>
      </c>
      <c r="BJ263" s="93">
        <v>5.8999999999999997E-2</v>
      </c>
      <c r="BK263" s="92">
        <v>5.8999999999999997E-2</v>
      </c>
      <c r="BL263" s="93">
        <v>5.8999999999999997E-2</v>
      </c>
      <c r="BM263" s="93">
        <v>5.8999999999999997E-2</v>
      </c>
      <c r="BN263" s="93">
        <v>5.8999999999999997E-2</v>
      </c>
      <c r="BO263" s="93">
        <v>5.8999999999999997E-2</v>
      </c>
      <c r="BP263" s="93">
        <v>5.8999999999999997E-2</v>
      </c>
      <c r="BQ263" s="93">
        <v>5.8000000000000003E-2</v>
      </c>
      <c r="BR263" s="93">
        <v>5.8000000000000003E-2</v>
      </c>
      <c r="BS263" s="93">
        <v>5.8000000000000003E-2</v>
      </c>
      <c r="BT263" s="93">
        <v>5.8000000000000003E-2</v>
      </c>
      <c r="BU263" s="92">
        <v>5.8000000000000003E-2</v>
      </c>
      <c r="BV263" s="93">
        <v>5.8000000000000003E-2</v>
      </c>
      <c r="BW263" s="93">
        <v>5.8000000000000003E-2</v>
      </c>
      <c r="BX263" s="93">
        <v>5.8000000000000003E-2</v>
      </c>
      <c r="BY263" s="93">
        <v>5.8000000000000003E-2</v>
      </c>
      <c r="BZ263" s="93">
        <v>5.8000000000000003E-2</v>
      </c>
      <c r="CA263" s="93">
        <v>5.8000000000000003E-2</v>
      </c>
      <c r="CB263" s="93">
        <v>5.8999999999999997E-2</v>
      </c>
      <c r="CC263" s="93">
        <v>5.8999999999999997E-2</v>
      </c>
      <c r="CD263" s="93">
        <v>5.8999999999999997E-2</v>
      </c>
      <c r="CE263" s="92">
        <v>5.8999999999999997E-2</v>
      </c>
      <c r="CF263" s="93">
        <v>5.8999999999999997E-2</v>
      </c>
      <c r="CG263" s="93">
        <v>5.8999999999999997E-2</v>
      </c>
      <c r="CH263" s="93">
        <v>5.8999999999999997E-2</v>
      </c>
      <c r="CI263" s="93">
        <v>0.06</v>
      </c>
      <c r="CJ263" s="93">
        <v>0.06</v>
      </c>
      <c r="CK263" s="93">
        <v>0.06</v>
      </c>
      <c r="CL263" s="93">
        <v>0.06</v>
      </c>
      <c r="CM263" s="93">
        <v>0.06</v>
      </c>
      <c r="CN263" s="93">
        <v>6.0999999999999999E-2</v>
      </c>
      <c r="CO263" s="92">
        <v>6.0999999999999999E-2</v>
      </c>
      <c r="CP263" s="93">
        <v>6.0999999999999999E-2</v>
      </c>
      <c r="CQ263" s="93">
        <v>6.2E-2</v>
      </c>
      <c r="CR263" s="93">
        <v>6.2E-2</v>
      </c>
      <c r="CS263" s="93">
        <v>6.2E-2</v>
      </c>
      <c r="CT263" s="93">
        <v>6.3E-2</v>
      </c>
      <c r="CU263" s="93">
        <v>6.3E-2</v>
      </c>
      <c r="CV263" s="93">
        <v>6.3E-2</v>
      </c>
      <c r="CW263" s="93">
        <v>6.4000000000000001E-2</v>
      </c>
      <c r="CX263" s="93">
        <v>6.4000000000000001E-2</v>
      </c>
      <c r="CY263" s="92">
        <v>6.5000000000000002E-2</v>
      </c>
      <c r="CZ263" s="93">
        <v>6.5000000000000002E-2</v>
      </c>
      <c r="DA263" s="93">
        <v>6.5000000000000002E-2</v>
      </c>
      <c r="DB263" s="93">
        <v>6.6000000000000003E-2</v>
      </c>
      <c r="DC263" s="93">
        <v>6.6000000000000003E-2</v>
      </c>
      <c r="DD263" s="93">
        <v>6.7000000000000004E-2</v>
      </c>
      <c r="DE263" s="93">
        <v>6.7000000000000004E-2</v>
      </c>
      <c r="DF263" s="93">
        <v>6.8000000000000005E-2</v>
      </c>
      <c r="DG263" s="93">
        <v>6.8000000000000005E-2</v>
      </c>
      <c r="DH263" s="93">
        <v>6.9000000000000006E-2</v>
      </c>
      <c r="DI263" s="92">
        <v>7.0000000000000007E-2</v>
      </c>
      <c r="DJ263" s="93">
        <v>7.0000000000000007E-2</v>
      </c>
      <c r="DK263" s="93">
        <v>7.0999999999999994E-2</v>
      </c>
      <c r="DL263" s="93">
        <v>7.0999999999999994E-2</v>
      </c>
      <c r="DM263" s="93">
        <v>7.1999999999999995E-2</v>
      </c>
      <c r="DN263" s="93">
        <v>7.2999999999999995E-2</v>
      </c>
      <c r="DO263" s="93">
        <v>7.2999999999999995E-2</v>
      </c>
      <c r="DP263" s="93">
        <v>7.3999999999999996E-2</v>
      </c>
      <c r="DQ263" s="93">
        <v>7.4999999999999997E-2</v>
      </c>
      <c r="DR263" s="93">
        <v>7.4999999999999997E-2</v>
      </c>
      <c r="DS263" s="92">
        <v>7.5999999999999998E-2</v>
      </c>
    </row>
    <row r="264" spans="2:123" x14ac:dyDescent="0.3">
      <c r="B264" s="4" t="s">
        <v>129</v>
      </c>
      <c r="C264" s="92">
        <v>0.109</v>
      </c>
      <c r="D264" s="93">
        <v>0.104</v>
      </c>
      <c r="E264" s="93">
        <v>0.1</v>
      </c>
      <c r="F264" s="93">
        <v>9.6000000000000002E-2</v>
      </c>
      <c r="G264" s="93">
        <v>9.2999999999999999E-2</v>
      </c>
      <c r="H264" s="93">
        <v>9.0999999999999998E-2</v>
      </c>
      <c r="I264" s="93">
        <v>8.7999999999999995E-2</v>
      </c>
      <c r="J264" s="93">
        <v>8.5999999999999993E-2</v>
      </c>
      <c r="K264" s="93">
        <v>8.4000000000000005E-2</v>
      </c>
      <c r="L264" s="93">
        <v>8.2000000000000003E-2</v>
      </c>
      <c r="M264" s="92">
        <v>0.08</v>
      </c>
      <c r="N264" s="93">
        <v>7.9000000000000001E-2</v>
      </c>
      <c r="O264" s="93">
        <v>7.6999999999999999E-2</v>
      </c>
      <c r="P264" s="93">
        <v>7.5999999999999998E-2</v>
      </c>
      <c r="Q264" s="93">
        <v>7.4999999999999997E-2</v>
      </c>
      <c r="R264" s="93">
        <v>7.3999999999999996E-2</v>
      </c>
      <c r="S264" s="93">
        <v>7.1999999999999995E-2</v>
      </c>
      <c r="T264" s="93">
        <v>7.0999999999999994E-2</v>
      </c>
      <c r="U264" s="93">
        <v>7.0000000000000007E-2</v>
      </c>
      <c r="V264" s="93">
        <v>6.9000000000000006E-2</v>
      </c>
      <c r="W264" s="92">
        <v>6.8000000000000005E-2</v>
      </c>
      <c r="X264" s="93">
        <v>6.8000000000000005E-2</v>
      </c>
      <c r="Y264" s="93">
        <v>6.7000000000000004E-2</v>
      </c>
      <c r="Z264" s="93">
        <v>6.6000000000000003E-2</v>
      </c>
      <c r="AA264" s="93">
        <v>6.5000000000000002E-2</v>
      </c>
      <c r="AB264" s="93">
        <v>6.5000000000000002E-2</v>
      </c>
      <c r="AC264" s="93">
        <v>6.4000000000000001E-2</v>
      </c>
      <c r="AD264" s="93">
        <v>6.3E-2</v>
      </c>
      <c r="AE264" s="93">
        <v>6.3E-2</v>
      </c>
      <c r="AF264" s="93">
        <v>6.2E-2</v>
      </c>
      <c r="AG264" s="92">
        <v>6.2E-2</v>
      </c>
      <c r="AH264" s="93">
        <v>6.0999999999999999E-2</v>
      </c>
      <c r="AI264" s="93">
        <v>0.06</v>
      </c>
      <c r="AJ264" s="93">
        <v>0.06</v>
      </c>
      <c r="AK264" s="93">
        <v>0.06</v>
      </c>
      <c r="AL264" s="93">
        <v>5.8999999999999997E-2</v>
      </c>
      <c r="AM264" s="93">
        <v>5.8999999999999997E-2</v>
      </c>
      <c r="AN264" s="93">
        <v>5.8000000000000003E-2</v>
      </c>
      <c r="AO264" s="93">
        <v>5.8000000000000003E-2</v>
      </c>
      <c r="AP264" s="93">
        <v>5.8000000000000003E-2</v>
      </c>
      <c r="AQ264" s="92">
        <v>5.7000000000000002E-2</v>
      </c>
      <c r="AR264" s="93">
        <v>5.7000000000000002E-2</v>
      </c>
      <c r="AS264" s="93">
        <v>5.7000000000000002E-2</v>
      </c>
      <c r="AT264" s="93">
        <v>5.6000000000000001E-2</v>
      </c>
      <c r="AU264" s="93">
        <v>5.6000000000000001E-2</v>
      </c>
      <c r="AV264" s="93">
        <v>5.6000000000000001E-2</v>
      </c>
      <c r="AW264" s="93">
        <v>5.5E-2</v>
      </c>
      <c r="AX264" s="93">
        <v>5.5E-2</v>
      </c>
      <c r="AY264" s="93">
        <v>5.5E-2</v>
      </c>
      <c r="AZ264" s="93">
        <v>5.5E-2</v>
      </c>
      <c r="BA264" s="92">
        <v>5.5E-2</v>
      </c>
      <c r="BB264" s="93">
        <v>5.3999999999999999E-2</v>
      </c>
      <c r="BC264" s="93">
        <v>5.3999999999999999E-2</v>
      </c>
      <c r="BD264" s="93">
        <v>5.3999999999999999E-2</v>
      </c>
      <c r="BE264" s="93">
        <v>5.3999999999999999E-2</v>
      </c>
      <c r="BF264" s="93">
        <v>5.3999999999999999E-2</v>
      </c>
      <c r="BG264" s="93">
        <v>5.3999999999999999E-2</v>
      </c>
      <c r="BH264" s="93">
        <v>5.3999999999999999E-2</v>
      </c>
      <c r="BI264" s="93">
        <v>5.3999999999999999E-2</v>
      </c>
      <c r="BJ264" s="93">
        <v>5.3999999999999999E-2</v>
      </c>
      <c r="BK264" s="92">
        <v>5.2999999999999999E-2</v>
      </c>
      <c r="BL264" s="93">
        <v>5.2999999999999999E-2</v>
      </c>
      <c r="BM264" s="93">
        <v>5.2999999999999999E-2</v>
      </c>
      <c r="BN264" s="93">
        <v>5.2999999999999999E-2</v>
      </c>
      <c r="BO264" s="93">
        <v>5.2999999999999999E-2</v>
      </c>
      <c r="BP264" s="93">
        <v>5.2999999999999999E-2</v>
      </c>
      <c r="BQ264" s="93">
        <v>5.2999999999999999E-2</v>
      </c>
      <c r="BR264" s="93">
        <v>5.2999999999999999E-2</v>
      </c>
      <c r="BS264" s="93">
        <v>5.3999999999999999E-2</v>
      </c>
      <c r="BT264" s="93">
        <v>5.3999999999999999E-2</v>
      </c>
      <c r="BU264" s="92">
        <v>5.3999999999999999E-2</v>
      </c>
      <c r="BV264" s="93">
        <v>5.3999999999999999E-2</v>
      </c>
      <c r="BW264" s="93">
        <v>5.3999999999999999E-2</v>
      </c>
      <c r="BX264" s="93">
        <v>5.3999999999999999E-2</v>
      </c>
      <c r="BY264" s="93">
        <v>5.3999999999999999E-2</v>
      </c>
      <c r="BZ264" s="93">
        <v>5.3999999999999999E-2</v>
      </c>
      <c r="CA264" s="93">
        <v>5.3999999999999999E-2</v>
      </c>
      <c r="CB264" s="93">
        <v>5.3999999999999999E-2</v>
      </c>
      <c r="CC264" s="93">
        <v>5.5E-2</v>
      </c>
      <c r="CD264" s="93">
        <v>5.5E-2</v>
      </c>
      <c r="CE264" s="92">
        <v>5.5E-2</v>
      </c>
      <c r="CF264" s="93">
        <v>5.5E-2</v>
      </c>
      <c r="CG264" s="93">
        <v>5.5E-2</v>
      </c>
      <c r="CH264" s="93">
        <v>5.6000000000000001E-2</v>
      </c>
      <c r="CI264" s="93">
        <v>5.6000000000000001E-2</v>
      </c>
      <c r="CJ264" s="93">
        <v>5.6000000000000001E-2</v>
      </c>
      <c r="CK264" s="93">
        <v>5.6000000000000001E-2</v>
      </c>
      <c r="CL264" s="93">
        <v>5.7000000000000002E-2</v>
      </c>
      <c r="CM264" s="93">
        <v>5.7000000000000002E-2</v>
      </c>
      <c r="CN264" s="93">
        <v>5.7000000000000002E-2</v>
      </c>
      <c r="CO264" s="92">
        <v>5.7000000000000002E-2</v>
      </c>
      <c r="CP264" s="93">
        <v>5.8000000000000003E-2</v>
      </c>
      <c r="CQ264" s="93">
        <v>5.8000000000000003E-2</v>
      </c>
      <c r="CR264" s="93">
        <v>5.8000000000000003E-2</v>
      </c>
      <c r="CS264" s="93">
        <v>5.8999999999999997E-2</v>
      </c>
      <c r="CT264" s="93">
        <v>5.8999999999999997E-2</v>
      </c>
      <c r="CU264" s="93">
        <v>5.8999999999999997E-2</v>
      </c>
      <c r="CV264" s="93">
        <v>0.06</v>
      </c>
      <c r="CW264" s="93">
        <v>0.06</v>
      </c>
      <c r="CX264" s="93">
        <v>6.0999999999999999E-2</v>
      </c>
      <c r="CY264" s="92">
        <v>6.0999999999999999E-2</v>
      </c>
      <c r="CZ264" s="93">
        <v>6.0999999999999999E-2</v>
      </c>
      <c r="DA264" s="93">
        <v>6.2E-2</v>
      </c>
      <c r="DB264" s="93">
        <v>6.2E-2</v>
      </c>
      <c r="DC264" s="93">
        <v>6.3E-2</v>
      </c>
      <c r="DD264" s="93">
        <v>6.3E-2</v>
      </c>
      <c r="DE264" s="93">
        <v>6.4000000000000001E-2</v>
      </c>
      <c r="DF264" s="93">
        <v>6.4000000000000001E-2</v>
      </c>
      <c r="DG264" s="93">
        <v>6.5000000000000002E-2</v>
      </c>
      <c r="DH264" s="93">
        <v>6.5000000000000002E-2</v>
      </c>
      <c r="DI264" s="92">
        <v>6.6000000000000003E-2</v>
      </c>
      <c r="DJ264" s="93">
        <v>6.6000000000000003E-2</v>
      </c>
      <c r="DK264" s="93">
        <v>6.7000000000000004E-2</v>
      </c>
      <c r="DL264" s="93">
        <v>6.7000000000000004E-2</v>
      </c>
      <c r="DM264" s="93">
        <v>6.8000000000000005E-2</v>
      </c>
      <c r="DN264" s="93">
        <v>6.8000000000000005E-2</v>
      </c>
      <c r="DO264" s="93">
        <v>6.9000000000000006E-2</v>
      </c>
      <c r="DP264" s="93">
        <v>7.0000000000000007E-2</v>
      </c>
      <c r="DQ264" s="93">
        <v>7.0000000000000007E-2</v>
      </c>
      <c r="DR264" s="93">
        <v>7.0999999999999994E-2</v>
      </c>
      <c r="DS264" s="92">
        <v>7.0999999999999994E-2</v>
      </c>
    </row>
    <row r="265" spans="2:123" x14ac:dyDescent="0.3">
      <c r="B265" s="6" t="s">
        <v>628</v>
      </c>
      <c r="C265" s="379">
        <v>10.872999999999999</v>
      </c>
      <c r="D265" s="380">
        <v>10.939</v>
      </c>
      <c r="E265" s="380">
        <v>11.005000000000001</v>
      </c>
      <c r="F265" s="380">
        <v>11.071</v>
      </c>
      <c r="G265" s="380">
        <v>11.137</v>
      </c>
      <c r="H265" s="380">
        <v>11.202999999999999</v>
      </c>
      <c r="I265" s="380">
        <v>11.269</v>
      </c>
      <c r="J265" s="380">
        <v>11.335000000000001</v>
      </c>
      <c r="K265" s="380">
        <v>11.401</v>
      </c>
      <c r="L265" s="380">
        <v>11.467000000000001</v>
      </c>
      <c r="M265" s="379">
        <v>11.532999999999999</v>
      </c>
      <c r="N265" s="380">
        <v>11.605</v>
      </c>
      <c r="O265" s="380">
        <v>11.676</v>
      </c>
      <c r="P265" s="380">
        <v>11.747999999999999</v>
      </c>
      <c r="Q265" s="380">
        <v>11.819000000000001</v>
      </c>
      <c r="R265" s="380">
        <v>11.891</v>
      </c>
      <c r="S265" s="380">
        <v>11.962</v>
      </c>
      <c r="T265" s="380">
        <v>12.034000000000001</v>
      </c>
      <c r="U265" s="380">
        <v>12.105</v>
      </c>
      <c r="V265" s="380">
        <v>12.177</v>
      </c>
      <c r="W265" s="379">
        <v>12.247999999999999</v>
      </c>
      <c r="X265" s="380">
        <v>12.324999999999999</v>
      </c>
      <c r="Y265" s="380">
        <v>12.401999999999999</v>
      </c>
      <c r="Z265" s="380">
        <v>12.478999999999999</v>
      </c>
      <c r="AA265" s="380">
        <v>12.555999999999999</v>
      </c>
      <c r="AB265" s="380">
        <v>12.632999999999999</v>
      </c>
      <c r="AC265" s="380">
        <v>12.71</v>
      </c>
      <c r="AD265" s="380">
        <v>12.787000000000001</v>
      </c>
      <c r="AE265" s="380">
        <v>12.864000000000001</v>
      </c>
      <c r="AF265" s="380">
        <v>12.941000000000001</v>
      </c>
      <c r="AG265" s="379">
        <v>13.018000000000001</v>
      </c>
      <c r="AH265" s="380">
        <v>13.101000000000001</v>
      </c>
      <c r="AI265" s="380">
        <v>13.183</v>
      </c>
      <c r="AJ265" s="380">
        <v>13.266</v>
      </c>
      <c r="AK265" s="380">
        <v>13.349</v>
      </c>
      <c r="AL265" s="380">
        <v>13.430999999999999</v>
      </c>
      <c r="AM265" s="380">
        <v>13.513999999999999</v>
      </c>
      <c r="AN265" s="380">
        <v>13.596</v>
      </c>
      <c r="AO265" s="380">
        <v>13.679</v>
      </c>
      <c r="AP265" s="380">
        <v>13.760999999999999</v>
      </c>
      <c r="AQ265" s="379">
        <v>13.843999999999999</v>
      </c>
      <c r="AR265" s="380">
        <v>13.932</v>
      </c>
      <c r="AS265" s="380">
        <v>14.02</v>
      </c>
      <c r="AT265" s="380">
        <v>14.108000000000001</v>
      </c>
      <c r="AU265" s="380">
        <v>14.196</v>
      </c>
      <c r="AV265" s="380">
        <v>14.284000000000001</v>
      </c>
      <c r="AW265" s="380">
        <v>14.372</v>
      </c>
      <c r="AX265" s="380">
        <v>14.46</v>
      </c>
      <c r="AY265" s="380">
        <v>14.548</v>
      </c>
      <c r="AZ265" s="380">
        <v>14.635999999999999</v>
      </c>
      <c r="BA265" s="379">
        <v>14.724</v>
      </c>
      <c r="BB265" s="380">
        <v>14.817</v>
      </c>
      <c r="BC265" s="380">
        <v>14.911</v>
      </c>
      <c r="BD265" s="380">
        <v>15.004</v>
      </c>
      <c r="BE265" s="380">
        <v>15.098000000000001</v>
      </c>
      <c r="BF265" s="380">
        <v>15.191000000000001</v>
      </c>
      <c r="BG265" s="380">
        <v>15.285</v>
      </c>
      <c r="BH265" s="380">
        <v>15.378</v>
      </c>
      <c r="BI265" s="380">
        <v>15.472</v>
      </c>
      <c r="BJ265" s="380">
        <v>15.565</v>
      </c>
      <c r="BK265" s="379">
        <v>15.659000000000001</v>
      </c>
      <c r="BL265" s="380">
        <v>15.757999999999999</v>
      </c>
      <c r="BM265" s="380">
        <v>15.856999999999999</v>
      </c>
      <c r="BN265" s="380">
        <v>15.956</v>
      </c>
      <c r="BO265" s="380">
        <v>16.055</v>
      </c>
      <c r="BP265" s="380">
        <v>16.154</v>
      </c>
      <c r="BQ265" s="380">
        <v>16.253</v>
      </c>
      <c r="BR265" s="380">
        <v>16.352</v>
      </c>
      <c r="BS265" s="380">
        <v>16.451000000000001</v>
      </c>
      <c r="BT265" s="380">
        <v>16.55</v>
      </c>
      <c r="BU265" s="379">
        <v>16.649000000000001</v>
      </c>
      <c r="BV265" s="380">
        <v>16.759</v>
      </c>
      <c r="BW265" s="380">
        <v>16.869</v>
      </c>
      <c r="BX265" s="380">
        <v>16.978999999999999</v>
      </c>
      <c r="BY265" s="380">
        <v>17.088999999999999</v>
      </c>
      <c r="BZ265" s="380">
        <v>17.199000000000002</v>
      </c>
      <c r="CA265" s="380">
        <v>17.309000000000001</v>
      </c>
      <c r="CB265" s="380">
        <v>17.419</v>
      </c>
      <c r="CC265" s="380">
        <v>17.529</v>
      </c>
      <c r="CD265" s="380">
        <v>17.638999999999999</v>
      </c>
      <c r="CE265" s="379">
        <v>17.748999999999999</v>
      </c>
      <c r="CF265" s="380">
        <v>17.859000000000002</v>
      </c>
      <c r="CG265" s="380">
        <v>17.969000000000001</v>
      </c>
      <c r="CH265" s="380">
        <v>18.079000000000001</v>
      </c>
      <c r="CI265" s="380">
        <v>18.189</v>
      </c>
      <c r="CJ265" s="380">
        <v>18.298999999999999</v>
      </c>
      <c r="CK265" s="380">
        <v>18.408999999999999</v>
      </c>
      <c r="CL265" s="380">
        <v>18.518999999999998</v>
      </c>
      <c r="CM265" s="380">
        <v>18.629000000000001</v>
      </c>
      <c r="CN265" s="380">
        <v>18.739000000000001</v>
      </c>
      <c r="CO265" s="379">
        <v>18.849</v>
      </c>
      <c r="CP265" s="380">
        <v>19.013999999999999</v>
      </c>
      <c r="CQ265" s="380">
        <v>19.178999999999998</v>
      </c>
      <c r="CR265" s="380">
        <v>19.344000000000001</v>
      </c>
      <c r="CS265" s="380">
        <v>19.509</v>
      </c>
      <c r="CT265" s="380">
        <v>19.675000000000001</v>
      </c>
      <c r="CU265" s="380">
        <v>19.84</v>
      </c>
      <c r="CV265" s="380">
        <v>20.004999999999999</v>
      </c>
      <c r="CW265" s="380">
        <v>20.170000000000002</v>
      </c>
      <c r="CX265" s="380">
        <v>20.335000000000001</v>
      </c>
      <c r="CY265" s="379">
        <v>20.5</v>
      </c>
      <c r="CZ265" s="380">
        <v>20.884</v>
      </c>
      <c r="DA265" s="380">
        <v>21.266999999999999</v>
      </c>
      <c r="DB265" s="380">
        <v>21.651</v>
      </c>
      <c r="DC265" s="380">
        <v>22.035</v>
      </c>
      <c r="DD265" s="380">
        <v>22.417999999999999</v>
      </c>
      <c r="DE265" s="380">
        <v>22.802</v>
      </c>
      <c r="DF265" s="380">
        <v>23.186</v>
      </c>
      <c r="DG265" s="380">
        <v>23.57</v>
      </c>
      <c r="DH265" s="380">
        <v>23.952999999999999</v>
      </c>
      <c r="DI265" s="379">
        <v>24.337</v>
      </c>
      <c r="DJ265" s="380">
        <v>24.72</v>
      </c>
      <c r="DK265" s="380">
        <v>25.103000000000002</v>
      </c>
      <c r="DL265" s="380">
        <v>25.486000000000001</v>
      </c>
      <c r="DM265" s="380">
        <v>25.869</v>
      </c>
      <c r="DN265" s="380">
        <v>26.251999999999999</v>
      </c>
      <c r="DO265" s="380">
        <v>26.635000000000002</v>
      </c>
      <c r="DP265" s="380">
        <v>27.018000000000001</v>
      </c>
      <c r="DQ265" s="380">
        <v>27.401</v>
      </c>
      <c r="DR265" s="380">
        <v>27.783999999999999</v>
      </c>
      <c r="DS265" s="379">
        <v>28.167000000000002</v>
      </c>
    </row>
    <row r="266" spans="2:123" x14ac:dyDescent="0.3">
      <c r="B266" s="4" t="s">
        <v>130</v>
      </c>
      <c r="C266" s="92">
        <v>0.14199999999999999</v>
      </c>
      <c r="D266" s="93">
        <v>0.13600000000000001</v>
      </c>
      <c r="E266" s="93">
        <v>0.13200000000000001</v>
      </c>
      <c r="F266" s="93">
        <v>0.128</v>
      </c>
      <c r="G266" s="93">
        <v>0.124</v>
      </c>
      <c r="H266" s="93">
        <v>0.12</v>
      </c>
      <c r="I266" s="93">
        <v>0.11700000000000001</v>
      </c>
      <c r="J266" s="93">
        <v>0.115</v>
      </c>
      <c r="K266" s="93">
        <v>0.112</v>
      </c>
      <c r="L266" s="93">
        <v>0.11</v>
      </c>
      <c r="M266" s="92">
        <v>0.107</v>
      </c>
      <c r="N266" s="93">
        <v>0.105</v>
      </c>
      <c r="O266" s="93">
        <v>0.10299999999999999</v>
      </c>
      <c r="P266" s="93">
        <v>0.10100000000000001</v>
      </c>
      <c r="Q266" s="93">
        <v>0.1</v>
      </c>
      <c r="R266" s="93">
        <v>9.8000000000000004E-2</v>
      </c>
      <c r="S266" s="93">
        <v>9.6000000000000002E-2</v>
      </c>
      <c r="T266" s="93">
        <v>9.5000000000000001E-2</v>
      </c>
      <c r="U266" s="93">
        <v>9.2999999999999999E-2</v>
      </c>
      <c r="V266" s="93">
        <v>9.1999999999999998E-2</v>
      </c>
      <c r="W266" s="92">
        <v>9.0999999999999998E-2</v>
      </c>
      <c r="X266" s="93">
        <v>0.09</v>
      </c>
      <c r="Y266" s="93">
        <v>8.7999999999999995E-2</v>
      </c>
      <c r="Z266" s="93">
        <v>8.6999999999999994E-2</v>
      </c>
      <c r="AA266" s="93">
        <v>8.5999999999999993E-2</v>
      </c>
      <c r="AB266" s="93">
        <v>8.5000000000000006E-2</v>
      </c>
      <c r="AC266" s="93">
        <v>8.4000000000000005E-2</v>
      </c>
      <c r="AD266" s="93">
        <v>8.3000000000000004E-2</v>
      </c>
      <c r="AE266" s="93">
        <v>8.2000000000000003E-2</v>
      </c>
      <c r="AF266" s="93">
        <v>8.2000000000000003E-2</v>
      </c>
      <c r="AG266" s="92">
        <v>8.1000000000000003E-2</v>
      </c>
      <c r="AH266" s="93">
        <v>0.08</v>
      </c>
      <c r="AI266" s="93">
        <v>7.9000000000000001E-2</v>
      </c>
      <c r="AJ266" s="93">
        <v>7.9000000000000001E-2</v>
      </c>
      <c r="AK266" s="93">
        <v>7.8E-2</v>
      </c>
      <c r="AL266" s="93">
        <v>7.6999999999999999E-2</v>
      </c>
      <c r="AM266" s="93">
        <v>7.6999999999999999E-2</v>
      </c>
      <c r="AN266" s="93">
        <v>7.5999999999999998E-2</v>
      </c>
      <c r="AO266" s="93">
        <v>7.5999999999999998E-2</v>
      </c>
      <c r="AP266" s="93">
        <v>7.4999999999999997E-2</v>
      </c>
      <c r="AQ266" s="92">
        <v>7.4999999999999997E-2</v>
      </c>
      <c r="AR266" s="93">
        <v>7.4999999999999997E-2</v>
      </c>
      <c r="AS266" s="93">
        <v>7.3999999999999996E-2</v>
      </c>
      <c r="AT266" s="93">
        <v>7.3999999999999996E-2</v>
      </c>
      <c r="AU266" s="93">
        <v>7.3999999999999996E-2</v>
      </c>
      <c r="AV266" s="93">
        <v>7.3999999999999996E-2</v>
      </c>
      <c r="AW266" s="93">
        <v>7.2999999999999995E-2</v>
      </c>
      <c r="AX266" s="93">
        <v>7.2999999999999995E-2</v>
      </c>
      <c r="AY266" s="93">
        <v>7.2999999999999995E-2</v>
      </c>
      <c r="AZ266" s="93">
        <v>7.2999999999999995E-2</v>
      </c>
      <c r="BA266" s="92">
        <v>7.2999999999999995E-2</v>
      </c>
      <c r="BB266" s="93">
        <v>7.2999999999999995E-2</v>
      </c>
      <c r="BC266" s="93">
        <v>7.2999999999999995E-2</v>
      </c>
      <c r="BD266" s="93">
        <v>7.2999999999999995E-2</v>
      </c>
      <c r="BE266" s="93">
        <v>7.2999999999999995E-2</v>
      </c>
      <c r="BF266" s="93">
        <v>7.2999999999999995E-2</v>
      </c>
      <c r="BG266" s="93">
        <v>7.2999999999999995E-2</v>
      </c>
      <c r="BH266" s="93">
        <v>7.2999999999999995E-2</v>
      </c>
      <c r="BI266" s="93">
        <v>7.3999999999999996E-2</v>
      </c>
      <c r="BJ266" s="93">
        <v>7.3999999999999996E-2</v>
      </c>
      <c r="BK266" s="92">
        <v>7.3999999999999996E-2</v>
      </c>
      <c r="BL266" s="93">
        <v>7.3999999999999996E-2</v>
      </c>
      <c r="BM266" s="93">
        <v>7.4999999999999997E-2</v>
      </c>
      <c r="BN266" s="93">
        <v>7.4999999999999997E-2</v>
      </c>
      <c r="BO266" s="93">
        <v>7.4999999999999997E-2</v>
      </c>
      <c r="BP266" s="93">
        <v>7.5999999999999998E-2</v>
      </c>
      <c r="BQ266" s="93">
        <v>7.5999999999999998E-2</v>
      </c>
      <c r="BR266" s="93">
        <v>7.6999999999999999E-2</v>
      </c>
      <c r="BS266" s="93">
        <v>7.6999999999999999E-2</v>
      </c>
      <c r="BT266" s="93">
        <v>7.8E-2</v>
      </c>
      <c r="BU266" s="92">
        <v>7.8E-2</v>
      </c>
      <c r="BV266" s="93">
        <v>7.9000000000000001E-2</v>
      </c>
      <c r="BW266" s="93">
        <v>7.9000000000000001E-2</v>
      </c>
      <c r="BX266" s="93">
        <v>0.08</v>
      </c>
      <c r="BY266" s="93">
        <v>8.1000000000000003E-2</v>
      </c>
      <c r="BZ266" s="93">
        <v>8.1000000000000003E-2</v>
      </c>
      <c r="CA266" s="93">
        <v>8.2000000000000003E-2</v>
      </c>
      <c r="CB266" s="93">
        <v>8.3000000000000004E-2</v>
      </c>
      <c r="CC266" s="93">
        <v>8.4000000000000005E-2</v>
      </c>
      <c r="CD266" s="93">
        <v>8.4000000000000005E-2</v>
      </c>
      <c r="CE266" s="92">
        <v>8.5000000000000006E-2</v>
      </c>
      <c r="CF266" s="93">
        <v>8.5999999999999993E-2</v>
      </c>
      <c r="CG266" s="93">
        <v>8.6999999999999994E-2</v>
      </c>
      <c r="CH266" s="93">
        <v>8.7999999999999995E-2</v>
      </c>
      <c r="CI266" s="93">
        <v>8.8999999999999996E-2</v>
      </c>
      <c r="CJ266" s="93">
        <v>0.09</v>
      </c>
      <c r="CK266" s="93">
        <v>9.0999999999999998E-2</v>
      </c>
      <c r="CL266" s="93">
        <v>9.1999999999999998E-2</v>
      </c>
      <c r="CM266" s="93">
        <v>9.2999999999999999E-2</v>
      </c>
      <c r="CN266" s="93">
        <v>9.4E-2</v>
      </c>
      <c r="CO266" s="92">
        <v>9.5000000000000001E-2</v>
      </c>
      <c r="CP266" s="93">
        <v>9.6000000000000002E-2</v>
      </c>
      <c r="CQ266" s="93">
        <v>9.8000000000000004E-2</v>
      </c>
      <c r="CR266" s="93">
        <v>9.9000000000000005E-2</v>
      </c>
      <c r="CS266" s="93">
        <v>0.1</v>
      </c>
      <c r="CT266" s="93">
        <v>0.10100000000000001</v>
      </c>
      <c r="CU266" s="93">
        <v>0.10299999999999999</v>
      </c>
      <c r="CV266" s="93">
        <v>0.104</v>
      </c>
      <c r="CW266" s="93">
        <v>0.105</v>
      </c>
      <c r="CX266" s="93">
        <v>0.107</v>
      </c>
      <c r="CY266" s="92">
        <v>0.108</v>
      </c>
      <c r="CZ266" s="93">
        <v>0.11</v>
      </c>
      <c r="DA266" s="93">
        <v>0.111</v>
      </c>
      <c r="DB266" s="93">
        <v>0.113</v>
      </c>
      <c r="DC266" s="93">
        <v>0.114</v>
      </c>
      <c r="DD266" s="93">
        <v>0.11600000000000001</v>
      </c>
      <c r="DE266" s="93">
        <v>0.11700000000000001</v>
      </c>
      <c r="DF266" s="93">
        <v>0.11899999999999999</v>
      </c>
      <c r="DG266" s="93">
        <v>0.121</v>
      </c>
      <c r="DH266" s="93">
        <v>0.122</v>
      </c>
      <c r="DI266" s="92">
        <v>0.124</v>
      </c>
      <c r="DJ266" s="93">
        <v>0.126</v>
      </c>
      <c r="DK266" s="93">
        <v>0.128</v>
      </c>
      <c r="DL266" s="93">
        <v>0.129</v>
      </c>
      <c r="DM266" s="93">
        <v>0.13100000000000001</v>
      </c>
      <c r="DN266" s="93">
        <v>0.13300000000000001</v>
      </c>
      <c r="DO266" s="93">
        <v>0.13500000000000001</v>
      </c>
      <c r="DP266" s="93">
        <v>0.13700000000000001</v>
      </c>
      <c r="DQ266" s="93">
        <v>0.13900000000000001</v>
      </c>
      <c r="DR266" s="93">
        <v>0.14099999999999999</v>
      </c>
      <c r="DS266" s="92">
        <v>0.14299999999999999</v>
      </c>
    </row>
    <row r="267" spans="2:123" x14ac:dyDescent="0.3">
      <c r="B267" s="4" t="s">
        <v>131</v>
      </c>
      <c r="C267" s="92">
        <v>0.40300000000000002</v>
      </c>
      <c r="D267" s="93">
        <v>0.378</v>
      </c>
      <c r="E267" s="93">
        <v>0.35599999999999998</v>
      </c>
      <c r="F267" s="93">
        <v>0.33800000000000002</v>
      </c>
      <c r="G267" s="93">
        <v>0.32300000000000001</v>
      </c>
      <c r="H267" s="93">
        <v>0.309</v>
      </c>
      <c r="I267" s="93">
        <v>0.29699999999999999</v>
      </c>
      <c r="J267" s="93">
        <v>0.28699999999999998</v>
      </c>
      <c r="K267" s="93">
        <v>0.27700000000000002</v>
      </c>
      <c r="L267" s="93">
        <v>0.26900000000000002</v>
      </c>
      <c r="M267" s="92">
        <v>0.26100000000000001</v>
      </c>
      <c r="N267" s="93">
        <v>0.254</v>
      </c>
      <c r="O267" s="93">
        <v>0.248</v>
      </c>
      <c r="P267" s="93">
        <v>0.24199999999999999</v>
      </c>
      <c r="Q267" s="93">
        <v>0.23699999999999999</v>
      </c>
      <c r="R267" s="93">
        <v>0.23200000000000001</v>
      </c>
      <c r="S267" s="93">
        <v>0.22700000000000001</v>
      </c>
      <c r="T267" s="93">
        <v>0.223</v>
      </c>
      <c r="U267" s="93">
        <v>0.219</v>
      </c>
      <c r="V267" s="93">
        <v>0.215</v>
      </c>
      <c r="W267" s="92">
        <v>0.21199999999999999</v>
      </c>
      <c r="X267" s="93">
        <v>0.20799999999999999</v>
      </c>
      <c r="Y267" s="93">
        <v>0.20499999999999999</v>
      </c>
      <c r="Z267" s="93">
        <v>0.20200000000000001</v>
      </c>
      <c r="AA267" s="93">
        <v>0.2</v>
      </c>
      <c r="AB267" s="93">
        <v>0.19700000000000001</v>
      </c>
      <c r="AC267" s="93">
        <v>0.19500000000000001</v>
      </c>
      <c r="AD267" s="93">
        <v>0.192</v>
      </c>
      <c r="AE267" s="93">
        <v>0.19</v>
      </c>
      <c r="AF267" s="93">
        <v>0.188</v>
      </c>
      <c r="AG267" s="92">
        <v>0.186</v>
      </c>
      <c r="AH267" s="93">
        <v>0.185</v>
      </c>
      <c r="AI267" s="93">
        <v>0.183</v>
      </c>
      <c r="AJ267" s="93">
        <v>0.18099999999999999</v>
      </c>
      <c r="AK267" s="93">
        <v>0.18</v>
      </c>
      <c r="AL267" s="93">
        <v>0.17799999999999999</v>
      </c>
      <c r="AM267" s="93">
        <v>0.17699999999999999</v>
      </c>
      <c r="AN267" s="93">
        <v>0.17599999999999999</v>
      </c>
      <c r="AO267" s="93">
        <v>0.17499999999999999</v>
      </c>
      <c r="AP267" s="93">
        <v>0.17399999999999999</v>
      </c>
      <c r="AQ267" s="92">
        <v>0.17299999999999999</v>
      </c>
      <c r="AR267" s="93">
        <v>0.17199999999999999</v>
      </c>
      <c r="AS267" s="93">
        <v>0.17100000000000001</v>
      </c>
      <c r="AT267" s="93">
        <v>0.17</v>
      </c>
      <c r="AU267" s="93">
        <v>0.16900000000000001</v>
      </c>
      <c r="AV267" s="93">
        <v>0.16800000000000001</v>
      </c>
      <c r="AW267" s="93">
        <v>0.16800000000000001</v>
      </c>
      <c r="AX267" s="93">
        <v>0.16700000000000001</v>
      </c>
      <c r="AY267" s="93">
        <v>0.16600000000000001</v>
      </c>
      <c r="AZ267" s="93">
        <v>0.16600000000000001</v>
      </c>
      <c r="BA267" s="92">
        <v>0.16500000000000001</v>
      </c>
      <c r="BB267" s="93">
        <v>0.16500000000000001</v>
      </c>
      <c r="BC267" s="93">
        <v>0.16500000000000001</v>
      </c>
      <c r="BD267" s="93">
        <v>0.16400000000000001</v>
      </c>
      <c r="BE267" s="93">
        <v>0.16400000000000001</v>
      </c>
      <c r="BF267" s="93">
        <v>0.16400000000000001</v>
      </c>
      <c r="BG267" s="93">
        <v>0.16300000000000001</v>
      </c>
      <c r="BH267" s="93">
        <v>0.16300000000000001</v>
      </c>
      <c r="BI267" s="93">
        <v>0.16300000000000001</v>
      </c>
      <c r="BJ267" s="93">
        <v>0.16300000000000001</v>
      </c>
      <c r="BK267" s="92">
        <v>0.16300000000000001</v>
      </c>
      <c r="BL267" s="93">
        <v>0.16300000000000001</v>
      </c>
      <c r="BM267" s="93">
        <v>0.16300000000000001</v>
      </c>
      <c r="BN267" s="93">
        <v>0.16300000000000001</v>
      </c>
      <c r="BO267" s="93">
        <v>0.16300000000000001</v>
      </c>
      <c r="BP267" s="93">
        <v>0.16300000000000001</v>
      </c>
      <c r="BQ267" s="93">
        <v>0.16300000000000001</v>
      </c>
      <c r="BR267" s="93">
        <v>0.16400000000000001</v>
      </c>
      <c r="BS267" s="93">
        <v>0.16400000000000001</v>
      </c>
      <c r="BT267" s="93">
        <v>0.16400000000000001</v>
      </c>
      <c r="BU267" s="92">
        <v>0.16400000000000001</v>
      </c>
      <c r="BV267" s="93">
        <v>0.16500000000000001</v>
      </c>
      <c r="BW267" s="93">
        <v>0.16500000000000001</v>
      </c>
      <c r="BX267" s="93">
        <v>0.16500000000000001</v>
      </c>
      <c r="BY267" s="93">
        <v>0.16600000000000001</v>
      </c>
      <c r="BZ267" s="93">
        <v>0.16600000000000001</v>
      </c>
      <c r="CA267" s="93">
        <v>0.16700000000000001</v>
      </c>
      <c r="CB267" s="93">
        <v>0.16700000000000001</v>
      </c>
      <c r="CC267" s="93">
        <v>0.16800000000000001</v>
      </c>
      <c r="CD267" s="93">
        <v>0.16800000000000001</v>
      </c>
      <c r="CE267" s="92">
        <v>0.16900000000000001</v>
      </c>
      <c r="CF267" s="93">
        <v>0.17</v>
      </c>
      <c r="CG267" s="93">
        <v>0.17</v>
      </c>
      <c r="CH267" s="93">
        <v>0.17100000000000001</v>
      </c>
      <c r="CI267" s="93">
        <v>0.17199999999999999</v>
      </c>
      <c r="CJ267" s="93">
        <v>0.17199999999999999</v>
      </c>
      <c r="CK267" s="93">
        <v>0.17299999999999999</v>
      </c>
      <c r="CL267" s="93">
        <v>0.17399999999999999</v>
      </c>
      <c r="CM267" s="93">
        <v>0.17499999999999999</v>
      </c>
      <c r="CN267" s="93">
        <v>0.17599999999999999</v>
      </c>
      <c r="CO267" s="92">
        <v>0.17699999999999999</v>
      </c>
      <c r="CP267" s="93"/>
      <c r="CQ267" s="93"/>
      <c r="CR267" s="93"/>
      <c r="CS267" s="93"/>
      <c r="CT267" s="93"/>
      <c r="CU267" s="93"/>
      <c r="CV267" s="93"/>
      <c r="CW267" s="93"/>
      <c r="CX267" s="93"/>
      <c r="CY267" s="92"/>
      <c r="CZ267" s="93"/>
      <c r="DA267" s="93"/>
      <c r="DB267" s="93"/>
      <c r="DC267" s="93"/>
      <c r="DD267" s="93"/>
      <c r="DE267" s="93"/>
      <c r="DF267" s="93"/>
      <c r="DG267" s="93"/>
      <c r="DH267" s="93"/>
      <c r="DI267" s="92"/>
      <c r="DJ267" s="93"/>
      <c r="DK267" s="93"/>
      <c r="DL267" s="93"/>
      <c r="DM267" s="93"/>
      <c r="DN267" s="93"/>
      <c r="DO267" s="93"/>
      <c r="DP267" s="93"/>
      <c r="DQ267" s="93"/>
      <c r="DR267" s="93"/>
      <c r="DS267" s="92"/>
    </row>
    <row r="268" spans="2:123" x14ac:dyDescent="0.3">
      <c r="B268" s="4" t="s">
        <v>132</v>
      </c>
      <c r="C268" s="92">
        <v>0.83799999999999997</v>
      </c>
      <c r="D268" s="93">
        <v>0.78500000000000003</v>
      </c>
      <c r="E268" s="93">
        <v>0.74099999999999999</v>
      </c>
      <c r="F268" s="93">
        <v>0.70299999999999996</v>
      </c>
      <c r="G268" s="93">
        <v>0.67</v>
      </c>
      <c r="H268" s="93">
        <v>0.64200000000000002</v>
      </c>
      <c r="I268" s="93">
        <v>0.61699999999999999</v>
      </c>
      <c r="J268" s="93">
        <v>0.59499999999999997</v>
      </c>
      <c r="K268" s="93">
        <v>0.57499999999999996</v>
      </c>
      <c r="L268" s="93">
        <v>0.55700000000000005</v>
      </c>
      <c r="M268" s="92">
        <v>0.54</v>
      </c>
      <c r="N268" s="93">
        <v>0.52500000000000002</v>
      </c>
      <c r="O268" s="93">
        <v>0.51200000000000001</v>
      </c>
      <c r="P268" s="93">
        <v>0.499</v>
      </c>
      <c r="Q268" s="93">
        <v>0.48799999999999999</v>
      </c>
      <c r="R268" s="93">
        <v>0.47699999999999998</v>
      </c>
      <c r="S268" s="93">
        <v>0.46700000000000003</v>
      </c>
      <c r="T268" s="93">
        <v>0.45800000000000002</v>
      </c>
      <c r="U268" s="93">
        <v>0.44900000000000001</v>
      </c>
      <c r="V268" s="93">
        <v>0.441</v>
      </c>
      <c r="W268" s="92">
        <v>0.433</v>
      </c>
      <c r="X268" s="93">
        <v>0.42599999999999999</v>
      </c>
      <c r="Y268" s="93">
        <v>0.41899999999999998</v>
      </c>
      <c r="Z268" s="93">
        <v>0.41199999999999998</v>
      </c>
      <c r="AA268" s="93">
        <v>0.40600000000000003</v>
      </c>
      <c r="AB268" s="93">
        <v>0.4</v>
      </c>
      <c r="AC268" s="93">
        <v>0.39500000000000002</v>
      </c>
      <c r="AD268" s="93">
        <v>0.39</v>
      </c>
      <c r="AE268" s="93">
        <v>0.38500000000000001</v>
      </c>
      <c r="AF268" s="93">
        <v>0.38</v>
      </c>
      <c r="AG268" s="92">
        <v>0.375</v>
      </c>
      <c r="AH268" s="93">
        <v>0.371</v>
      </c>
      <c r="AI268" s="93">
        <v>0.36599999999999999</v>
      </c>
      <c r="AJ268" s="93">
        <v>0.36199999999999999</v>
      </c>
      <c r="AK268" s="93">
        <v>0.35899999999999999</v>
      </c>
      <c r="AL268" s="93">
        <v>0.35499999999999998</v>
      </c>
      <c r="AM268" s="93">
        <v>0.35099999999999998</v>
      </c>
      <c r="AN268" s="93">
        <v>0.34799999999999998</v>
      </c>
      <c r="AO268" s="93">
        <v>0.34499999999999997</v>
      </c>
      <c r="AP268" s="93">
        <v>0.34100000000000003</v>
      </c>
      <c r="AQ268" s="92">
        <v>0.33800000000000002</v>
      </c>
      <c r="AR268" s="93">
        <v>0.33500000000000002</v>
      </c>
      <c r="AS268" s="93">
        <v>0.33300000000000002</v>
      </c>
      <c r="AT268" s="93">
        <v>0.33</v>
      </c>
      <c r="AU268" s="93">
        <v>0.32700000000000001</v>
      </c>
      <c r="AV268" s="93">
        <v>0.32500000000000001</v>
      </c>
      <c r="AW268" s="93">
        <v>0.32200000000000001</v>
      </c>
      <c r="AX268" s="93">
        <v>0.32</v>
      </c>
      <c r="AY268" s="93">
        <v>0.318</v>
      </c>
      <c r="AZ268" s="93">
        <v>0.315</v>
      </c>
      <c r="BA268" s="92">
        <v>0.313</v>
      </c>
      <c r="BB268" s="93">
        <v>0.311</v>
      </c>
      <c r="BC268" s="93">
        <v>0.309</v>
      </c>
      <c r="BD268" s="93">
        <v>0.308</v>
      </c>
      <c r="BE268" s="93">
        <v>0.30599999999999999</v>
      </c>
      <c r="BF268" s="93">
        <v>0.30399999999999999</v>
      </c>
      <c r="BG268" s="93">
        <v>0.30199999999999999</v>
      </c>
      <c r="BH268" s="93">
        <v>0.30099999999999999</v>
      </c>
      <c r="BI268" s="93">
        <v>0.29899999999999999</v>
      </c>
      <c r="BJ268" s="93">
        <v>0.29799999999999999</v>
      </c>
      <c r="BK268" s="92">
        <v>0.29599999999999999</v>
      </c>
      <c r="BL268" s="93">
        <v>0.29499999999999998</v>
      </c>
      <c r="BM268" s="93">
        <v>0.29299999999999998</v>
      </c>
      <c r="BN268" s="93">
        <v>0.29199999999999998</v>
      </c>
      <c r="BO268" s="93">
        <v>0.29099999999999998</v>
      </c>
      <c r="BP268" s="93">
        <v>0.28999999999999998</v>
      </c>
      <c r="BQ268" s="93">
        <v>0.28899999999999998</v>
      </c>
      <c r="BR268" s="93">
        <v>0.28799999999999998</v>
      </c>
      <c r="BS268" s="93">
        <v>0.28699999999999998</v>
      </c>
      <c r="BT268" s="93">
        <v>0.28599999999999998</v>
      </c>
      <c r="BU268" s="92">
        <v>0.28499999999999998</v>
      </c>
      <c r="BV268" s="93">
        <v>0.28399999999999997</v>
      </c>
      <c r="BW268" s="93">
        <v>0.28299999999999997</v>
      </c>
      <c r="BX268" s="93">
        <v>0.28199999999999997</v>
      </c>
      <c r="BY268" s="93">
        <v>0.28100000000000003</v>
      </c>
      <c r="BZ268" s="93">
        <v>0.28100000000000003</v>
      </c>
      <c r="CA268" s="93">
        <v>0.28000000000000003</v>
      </c>
      <c r="CB268" s="93">
        <v>0.28000000000000003</v>
      </c>
      <c r="CC268" s="93">
        <v>0.27900000000000003</v>
      </c>
      <c r="CD268" s="93">
        <v>0.27800000000000002</v>
      </c>
      <c r="CE268" s="92">
        <v>0.27800000000000002</v>
      </c>
      <c r="CF268" s="93"/>
      <c r="CG268" s="93"/>
      <c r="CH268" s="93"/>
      <c r="CI268" s="93"/>
      <c r="CJ268" s="93"/>
      <c r="CK268" s="93"/>
      <c r="CL268" s="93"/>
      <c r="CM268" s="93"/>
      <c r="CN268" s="93"/>
      <c r="CO268" s="92"/>
      <c r="CP268" s="93"/>
      <c r="CQ268" s="93"/>
      <c r="CR268" s="93"/>
      <c r="CS268" s="93"/>
      <c r="CT268" s="93"/>
      <c r="CU268" s="93"/>
      <c r="CV268" s="93"/>
      <c r="CW268" s="93"/>
      <c r="CX268" s="93"/>
      <c r="CY268" s="92"/>
      <c r="CZ268" s="93"/>
      <c r="DA268" s="93"/>
      <c r="DB268" s="93"/>
      <c r="DC268" s="93"/>
      <c r="DD268" s="93"/>
      <c r="DE268" s="93"/>
      <c r="DF268" s="93"/>
      <c r="DG268" s="93"/>
      <c r="DH268" s="93"/>
      <c r="DI268" s="92"/>
      <c r="DJ268" s="93"/>
      <c r="DK268" s="93"/>
      <c r="DL268" s="93"/>
      <c r="DM268" s="93"/>
      <c r="DN268" s="93"/>
      <c r="DO268" s="93"/>
      <c r="DP268" s="93"/>
      <c r="DQ268" s="93"/>
      <c r="DR268" s="93"/>
      <c r="DS268" s="92"/>
    </row>
    <row r="269" spans="2:123" x14ac:dyDescent="0.3">
      <c r="B269" s="4" t="s">
        <v>87</v>
      </c>
      <c r="C269" s="92">
        <v>0.60199999999999998</v>
      </c>
      <c r="D269" s="93">
        <v>0.56899999999999995</v>
      </c>
      <c r="E269" s="93">
        <v>0.54100000000000004</v>
      </c>
      <c r="F269" s="93">
        <v>0.51700000000000002</v>
      </c>
      <c r="G269" s="93">
        <v>0.496</v>
      </c>
      <c r="H269" s="93">
        <v>0.47699999999999998</v>
      </c>
      <c r="I269" s="93">
        <v>0.46100000000000002</v>
      </c>
      <c r="J269" s="93">
        <v>0.44600000000000001</v>
      </c>
      <c r="K269" s="93">
        <v>0.432</v>
      </c>
      <c r="L269" s="93">
        <v>0.42</v>
      </c>
      <c r="M269" s="92">
        <v>0.40899999999999997</v>
      </c>
      <c r="N269" s="93">
        <v>0.39900000000000002</v>
      </c>
      <c r="O269" s="93">
        <v>0.38900000000000001</v>
      </c>
      <c r="P269" s="93">
        <v>0.38100000000000001</v>
      </c>
      <c r="Q269" s="93">
        <v>0.372</v>
      </c>
      <c r="R269" s="93">
        <v>0.36499999999999999</v>
      </c>
      <c r="S269" s="93">
        <v>0.35799999999999998</v>
      </c>
      <c r="T269" s="93">
        <v>0.35099999999999998</v>
      </c>
      <c r="U269" s="93">
        <v>0.34499999999999997</v>
      </c>
      <c r="V269" s="93">
        <v>0.33900000000000002</v>
      </c>
      <c r="W269" s="92">
        <v>0.33300000000000002</v>
      </c>
      <c r="X269" s="93">
        <v>0.32800000000000001</v>
      </c>
      <c r="Y269" s="93">
        <v>0.32200000000000001</v>
      </c>
      <c r="Z269" s="93">
        <v>0.318</v>
      </c>
      <c r="AA269" s="93">
        <v>0.313</v>
      </c>
      <c r="AB269" s="93">
        <v>0.309</v>
      </c>
      <c r="AC269" s="93">
        <v>0.30399999999999999</v>
      </c>
      <c r="AD269" s="93">
        <v>0.3</v>
      </c>
      <c r="AE269" s="93">
        <v>0.29699999999999999</v>
      </c>
      <c r="AF269" s="93">
        <v>0.29299999999999998</v>
      </c>
      <c r="AG269" s="92">
        <v>0.28999999999999998</v>
      </c>
      <c r="AH269" s="93">
        <v>0.28599999999999998</v>
      </c>
      <c r="AI269" s="93">
        <v>0.28299999999999997</v>
      </c>
      <c r="AJ269" s="93">
        <v>0.28000000000000003</v>
      </c>
      <c r="AK269" s="93">
        <v>0.27700000000000002</v>
      </c>
      <c r="AL269" s="93">
        <v>0.27400000000000002</v>
      </c>
      <c r="AM269" s="93">
        <v>0.27200000000000002</v>
      </c>
      <c r="AN269" s="93">
        <v>0.26900000000000002</v>
      </c>
      <c r="AO269" s="93">
        <v>0.26700000000000002</v>
      </c>
      <c r="AP269" s="93">
        <v>0.26400000000000001</v>
      </c>
      <c r="AQ269" s="92">
        <v>0.26200000000000001</v>
      </c>
      <c r="AR269" s="93">
        <v>0.26</v>
      </c>
      <c r="AS269" s="93">
        <v>0.25800000000000001</v>
      </c>
      <c r="AT269" s="93">
        <v>0.25600000000000001</v>
      </c>
      <c r="AU269" s="93">
        <v>0.254</v>
      </c>
      <c r="AV269" s="93">
        <v>0.253</v>
      </c>
      <c r="AW269" s="93">
        <v>0.251</v>
      </c>
      <c r="AX269" s="93">
        <v>0.249</v>
      </c>
      <c r="AY269" s="93">
        <v>0.248</v>
      </c>
      <c r="AZ269" s="93">
        <v>0.247</v>
      </c>
      <c r="BA269" s="92">
        <v>0.245</v>
      </c>
      <c r="BB269" s="93">
        <v>0.24399999999999999</v>
      </c>
      <c r="BC269" s="93">
        <v>0.24299999999999999</v>
      </c>
      <c r="BD269" s="93">
        <v>0.24199999999999999</v>
      </c>
      <c r="BE269" s="93">
        <v>0.24099999999999999</v>
      </c>
      <c r="BF269" s="93">
        <v>0.24</v>
      </c>
      <c r="BG269" s="93">
        <v>0.23899999999999999</v>
      </c>
      <c r="BH269" s="93">
        <v>0.23799999999999999</v>
      </c>
      <c r="BI269" s="93">
        <v>0.23799999999999999</v>
      </c>
      <c r="BJ269" s="93">
        <v>0.23699999999999999</v>
      </c>
      <c r="BK269" s="92">
        <v>0.23599999999999999</v>
      </c>
      <c r="BL269" s="93">
        <v>0.23599999999999999</v>
      </c>
      <c r="BM269" s="93">
        <v>0.23499999999999999</v>
      </c>
      <c r="BN269" s="93">
        <v>0.23499999999999999</v>
      </c>
      <c r="BO269" s="93">
        <v>0.23499999999999999</v>
      </c>
      <c r="BP269" s="93">
        <v>0.23400000000000001</v>
      </c>
      <c r="BQ269" s="93">
        <v>0.23400000000000001</v>
      </c>
      <c r="BR269" s="93">
        <v>0.23400000000000001</v>
      </c>
      <c r="BS269" s="93">
        <v>0.23400000000000001</v>
      </c>
      <c r="BT269" s="93">
        <v>0.23400000000000001</v>
      </c>
      <c r="BU269" s="92">
        <v>0.23400000000000001</v>
      </c>
      <c r="BV269" s="93">
        <v>0.23400000000000001</v>
      </c>
      <c r="BW269" s="93">
        <v>0.23499999999999999</v>
      </c>
      <c r="BX269" s="93">
        <v>0.23499999999999999</v>
      </c>
      <c r="BY269" s="93">
        <v>0.23499999999999999</v>
      </c>
      <c r="BZ269" s="93">
        <v>0.23499999999999999</v>
      </c>
      <c r="CA269" s="93">
        <v>0.23599999999999999</v>
      </c>
      <c r="CB269" s="93">
        <v>0.23599999999999999</v>
      </c>
      <c r="CC269" s="93">
        <v>0.23699999999999999</v>
      </c>
      <c r="CD269" s="93">
        <v>0.23799999999999999</v>
      </c>
      <c r="CE269" s="92">
        <v>0.23799999999999999</v>
      </c>
      <c r="CF269" s="93">
        <v>0.23899999999999999</v>
      </c>
      <c r="CG269" s="93">
        <v>0.24</v>
      </c>
      <c r="CH269" s="93">
        <v>0.24099999999999999</v>
      </c>
      <c r="CI269" s="93">
        <v>0.24099999999999999</v>
      </c>
      <c r="CJ269" s="93">
        <v>0.24199999999999999</v>
      </c>
      <c r="CK269" s="93">
        <v>0.24299999999999999</v>
      </c>
      <c r="CL269" s="93">
        <v>0.24399999999999999</v>
      </c>
      <c r="CM269" s="93">
        <v>0.246</v>
      </c>
      <c r="CN269" s="93">
        <v>0.247</v>
      </c>
      <c r="CO269" s="92">
        <v>0.248</v>
      </c>
      <c r="CP269" s="93"/>
      <c r="CQ269" s="93"/>
      <c r="CR269" s="93"/>
      <c r="CS269" s="93"/>
      <c r="CT269" s="93"/>
      <c r="CU269" s="93"/>
      <c r="CV269" s="93"/>
      <c r="CW269" s="93"/>
      <c r="CX269" s="93"/>
      <c r="CY269" s="92"/>
      <c r="CZ269" s="93"/>
      <c r="DA269" s="93"/>
      <c r="DB269" s="93"/>
      <c r="DC269" s="93"/>
      <c r="DD269" s="93"/>
      <c r="DE269" s="93"/>
      <c r="DF269" s="93"/>
      <c r="DG269" s="93"/>
      <c r="DH269" s="93"/>
      <c r="DI269" s="92"/>
      <c r="DJ269" s="93"/>
      <c r="DK269" s="93"/>
      <c r="DL269" s="93"/>
      <c r="DM269" s="93"/>
      <c r="DN269" s="93"/>
      <c r="DO269" s="93"/>
      <c r="DP269" s="93"/>
      <c r="DQ269" s="93"/>
      <c r="DR269" s="93"/>
      <c r="DS269" s="92"/>
    </row>
    <row r="270" spans="2:123" x14ac:dyDescent="0.3">
      <c r="B270" s="1" t="s">
        <v>747</v>
      </c>
    </row>
    <row r="271" spans="2:123" x14ac:dyDescent="0.3">
      <c r="B271" s="1"/>
    </row>
    <row r="272" spans="2:123" ht="17.25" customHeight="1" x14ac:dyDescent="0.3">
      <c r="B272" s="294" t="s">
        <v>629</v>
      </c>
      <c r="C272" s="381">
        <v>2024</v>
      </c>
      <c r="D272" s="381">
        <v>2025</v>
      </c>
      <c r="E272" s="381">
        <v>2026</v>
      </c>
      <c r="F272" s="381">
        <v>2027</v>
      </c>
      <c r="G272" s="381">
        <v>2028</v>
      </c>
      <c r="H272" s="381">
        <v>2029</v>
      </c>
      <c r="I272" s="381">
        <v>2030</v>
      </c>
      <c r="J272" s="381">
        <v>2031</v>
      </c>
      <c r="K272" s="381">
        <v>2032</v>
      </c>
      <c r="L272" s="381">
        <v>2033</v>
      </c>
      <c r="M272" s="381">
        <v>2034</v>
      </c>
      <c r="N272" s="381">
        <v>2035</v>
      </c>
      <c r="O272" s="381">
        <v>2036</v>
      </c>
      <c r="P272" s="381">
        <v>2037</v>
      </c>
      <c r="Q272" s="381">
        <v>2038</v>
      </c>
      <c r="R272" s="381">
        <v>2039</v>
      </c>
      <c r="S272" s="381">
        <v>2040</v>
      </c>
      <c r="T272" s="381">
        <v>2041</v>
      </c>
      <c r="U272" s="381">
        <v>2042</v>
      </c>
      <c r="V272" s="381">
        <v>2043</v>
      </c>
      <c r="W272" s="381">
        <v>2044</v>
      </c>
      <c r="X272" s="381">
        <v>2045</v>
      </c>
      <c r="Y272" s="381">
        <v>2046</v>
      </c>
      <c r="Z272" s="381">
        <v>2047</v>
      </c>
      <c r="AA272" s="381">
        <v>2048</v>
      </c>
      <c r="AB272" s="381">
        <v>2049</v>
      </c>
      <c r="AC272" s="381">
        <v>2050</v>
      </c>
      <c r="AD272" s="381">
        <v>2051</v>
      </c>
      <c r="AE272" s="381">
        <v>2052</v>
      </c>
      <c r="AF272" s="381">
        <v>2053</v>
      </c>
      <c r="AG272" s="381">
        <v>2054</v>
      </c>
      <c r="AH272" s="381">
        <v>2055</v>
      </c>
      <c r="AI272" s="381">
        <v>2056</v>
      </c>
      <c r="AJ272" s="381">
        <v>2057</v>
      </c>
      <c r="AK272" s="381">
        <v>2058</v>
      </c>
      <c r="AL272" s="381">
        <v>2059</v>
      </c>
      <c r="AM272" s="381">
        <v>2060</v>
      </c>
      <c r="AN272" s="381">
        <v>2061</v>
      </c>
      <c r="AO272" s="381">
        <v>2062</v>
      </c>
      <c r="AP272" s="381">
        <v>2063</v>
      </c>
      <c r="AQ272" s="381">
        <v>2064</v>
      </c>
      <c r="AR272" s="381">
        <v>2065</v>
      </c>
      <c r="AS272" s="381">
        <v>2066</v>
      </c>
      <c r="AT272" s="381">
        <v>2067</v>
      </c>
      <c r="AU272" s="381">
        <v>2068</v>
      </c>
      <c r="AV272" s="381">
        <v>2069</v>
      </c>
      <c r="AW272" s="381">
        <v>2070</v>
      </c>
      <c r="AX272" s="381">
        <v>2071</v>
      </c>
      <c r="AY272" s="381">
        <v>2072</v>
      </c>
      <c r="AZ272" s="381">
        <v>2073</v>
      </c>
      <c r="BA272" s="381">
        <v>2074</v>
      </c>
      <c r="BB272" s="381">
        <v>2075</v>
      </c>
    </row>
    <row r="273" spans="2:54" x14ac:dyDescent="0.3">
      <c r="B273" s="80" t="s">
        <v>133</v>
      </c>
      <c r="C273" s="382">
        <v>0.54527000000000003</v>
      </c>
      <c r="D273" s="382">
        <v>0.54268500000000008</v>
      </c>
      <c r="E273" s="382">
        <v>0.53663500000000008</v>
      </c>
      <c r="F273" s="382">
        <v>0.53080499999999997</v>
      </c>
      <c r="G273" s="382">
        <v>0.52508500000000002</v>
      </c>
      <c r="H273" s="382">
        <v>0.51958500000000007</v>
      </c>
      <c r="I273" s="382">
        <v>0.5142500000000001</v>
      </c>
      <c r="J273" s="382">
        <v>0.50600000000000012</v>
      </c>
      <c r="K273" s="382">
        <v>0.49532999999999999</v>
      </c>
      <c r="L273" s="382">
        <v>0.48224000000000006</v>
      </c>
      <c r="M273" s="382">
        <v>0.46744500000000005</v>
      </c>
      <c r="N273" s="382">
        <v>0.44824999999999998</v>
      </c>
      <c r="O273" s="382">
        <v>0.43296000000000007</v>
      </c>
      <c r="P273" s="382">
        <v>0.41761500000000001</v>
      </c>
      <c r="Q273" s="382">
        <v>0.40232500000000004</v>
      </c>
      <c r="R273" s="382">
        <v>0.38698000000000005</v>
      </c>
      <c r="S273" s="382">
        <v>0.37169000000000002</v>
      </c>
      <c r="T273" s="382">
        <v>0.35634499999999997</v>
      </c>
      <c r="U273" s="382">
        <v>0.341055</v>
      </c>
      <c r="V273" s="382">
        <v>0.32571000000000006</v>
      </c>
      <c r="W273" s="382">
        <v>0.31042000000000003</v>
      </c>
      <c r="X273" s="382">
        <v>0.29507500000000003</v>
      </c>
      <c r="Y273" s="382">
        <v>0.27978500000000001</v>
      </c>
      <c r="Z273" s="382">
        <v>0.26444000000000001</v>
      </c>
      <c r="AA273" s="382">
        <v>0.24915000000000001</v>
      </c>
      <c r="AB273" s="382">
        <v>0.23380500000000004</v>
      </c>
      <c r="AC273" s="382">
        <v>0.21851500000000001</v>
      </c>
      <c r="AD273" s="382">
        <v>0.20322500000000004</v>
      </c>
      <c r="AE273" s="382">
        <v>0.18788000000000002</v>
      </c>
      <c r="AF273" s="382">
        <v>0.17258999999999999</v>
      </c>
      <c r="AG273" s="382">
        <v>0.15724500000000002</v>
      </c>
      <c r="AH273" s="382">
        <v>0.141955</v>
      </c>
      <c r="AI273" s="382">
        <v>0.12661</v>
      </c>
      <c r="AJ273" s="382">
        <v>0.11132000000000002</v>
      </c>
      <c r="AK273" s="382">
        <v>9.5975000000000005E-2</v>
      </c>
      <c r="AL273" s="382">
        <v>8.0685000000000034E-2</v>
      </c>
      <c r="AM273" s="382">
        <v>6.5340000000000009E-2</v>
      </c>
      <c r="AN273" s="382">
        <v>5.004999999999999E-2</v>
      </c>
      <c r="AO273" s="382">
        <v>3.4705000000000027E-2</v>
      </c>
      <c r="AP273" s="382">
        <v>1.9415000000000002E-2</v>
      </c>
      <c r="AQ273" s="382">
        <v>4.0699999999999799E-3</v>
      </c>
      <c r="AR273" s="382">
        <v>0</v>
      </c>
      <c r="AS273" s="382">
        <v>0</v>
      </c>
      <c r="AT273" s="382">
        <v>0</v>
      </c>
      <c r="AU273" s="382">
        <v>0</v>
      </c>
      <c r="AV273" s="382">
        <v>0</v>
      </c>
      <c r="AW273" s="382">
        <v>0</v>
      </c>
      <c r="AX273" s="382">
        <v>0</v>
      </c>
      <c r="AY273" s="382">
        <v>0</v>
      </c>
      <c r="AZ273" s="382">
        <v>0</v>
      </c>
      <c r="BA273" s="382">
        <v>0</v>
      </c>
      <c r="BB273" s="382">
        <v>0</v>
      </c>
    </row>
    <row r="274" spans="2:54" x14ac:dyDescent="0.3">
      <c r="B274" s="58" t="s">
        <v>134</v>
      </c>
      <c r="C274" s="383">
        <v>0.44612999999999997</v>
      </c>
      <c r="D274" s="383">
        <v>0.44401499999999999</v>
      </c>
      <c r="E274" s="383">
        <v>0.43906500000000004</v>
      </c>
      <c r="F274" s="383">
        <v>0.43429499999999999</v>
      </c>
      <c r="G274" s="383">
        <v>0.42961500000000002</v>
      </c>
      <c r="H274" s="383">
        <v>0.42511500000000002</v>
      </c>
      <c r="I274" s="383">
        <v>0.42075000000000001</v>
      </c>
      <c r="J274" s="383">
        <v>0.41400000000000003</v>
      </c>
      <c r="K274" s="383">
        <v>0.40526999999999996</v>
      </c>
      <c r="L274" s="383">
        <v>0.39456000000000002</v>
      </c>
      <c r="M274" s="383">
        <v>0.38245499999999999</v>
      </c>
      <c r="N274" s="383">
        <v>0.36674999999999996</v>
      </c>
      <c r="O274" s="383">
        <v>0.35424</v>
      </c>
      <c r="P274" s="383">
        <v>0.34168500000000002</v>
      </c>
      <c r="Q274" s="383">
        <v>0.32917500000000005</v>
      </c>
      <c r="R274" s="383">
        <v>0.31662000000000001</v>
      </c>
      <c r="S274" s="383">
        <v>0.30410999999999999</v>
      </c>
      <c r="T274" s="383">
        <v>0.29155499999999995</v>
      </c>
      <c r="U274" s="383">
        <v>0.27904499999999999</v>
      </c>
      <c r="V274" s="383">
        <v>0.26649000000000006</v>
      </c>
      <c r="W274" s="383">
        <v>0.25398000000000004</v>
      </c>
      <c r="X274" s="383">
        <v>0.241425</v>
      </c>
      <c r="Y274" s="383">
        <v>0.22891499999999998</v>
      </c>
      <c r="Z274" s="383">
        <v>0.21636</v>
      </c>
      <c r="AA274" s="383">
        <v>0.20384999999999998</v>
      </c>
      <c r="AB274" s="383">
        <v>0.19129500000000002</v>
      </c>
      <c r="AC274" s="383">
        <v>0.178785</v>
      </c>
      <c r="AD274" s="383">
        <v>0.16627500000000003</v>
      </c>
      <c r="AE274" s="383">
        <v>0.15372000000000002</v>
      </c>
      <c r="AF274" s="383">
        <v>0.14121</v>
      </c>
      <c r="AG274" s="383">
        <v>0.12865500000000002</v>
      </c>
      <c r="AH274" s="383">
        <v>0.116145</v>
      </c>
      <c r="AI274" s="383">
        <v>0.10358999999999999</v>
      </c>
      <c r="AJ274" s="383">
        <v>9.1080000000000008E-2</v>
      </c>
      <c r="AK274" s="383">
        <v>7.8524999999999998E-2</v>
      </c>
      <c r="AL274" s="383">
        <v>6.6015000000000032E-2</v>
      </c>
      <c r="AM274" s="383">
        <v>5.3460000000000008E-2</v>
      </c>
      <c r="AN274" s="383">
        <v>4.0949999999999986E-2</v>
      </c>
      <c r="AO274" s="383">
        <v>2.8395000000000021E-2</v>
      </c>
      <c r="AP274" s="383">
        <v>1.5885E-2</v>
      </c>
      <c r="AQ274" s="383">
        <v>3.3299999999999831E-3</v>
      </c>
      <c r="AR274" s="383">
        <v>0</v>
      </c>
      <c r="AS274" s="383">
        <v>0</v>
      </c>
      <c r="AT274" s="383">
        <v>0</v>
      </c>
      <c r="AU274" s="383">
        <v>0</v>
      </c>
      <c r="AV274" s="383">
        <v>0</v>
      </c>
      <c r="AW274" s="383">
        <v>0</v>
      </c>
      <c r="AX274" s="383">
        <v>0</v>
      </c>
      <c r="AY274" s="383">
        <v>0</v>
      </c>
      <c r="AZ274" s="383">
        <v>0</v>
      </c>
      <c r="BA274" s="383">
        <v>0</v>
      </c>
      <c r="BB274" s="383">
        <v>0</v>
      </c>
    </row>
    <row r="275" spans="2:54" x14ac:dyDescent="0.3">
      <c r="B275" s="58" t="s">
        <v>523</v>
      </c>
      <c r="C275" s="383">
        <v>8.6E-3</v>
      </c>
      <c r="D275" s="383">
        <v>1.3299999999999999E-2</v>
      </c>
      <c r="E275" s="383">
        <v>2.4299999999999999E-2</v>
      </c>
      <c r="F275" s="383">
        <v>3.49E-2</v>
      </c>
      <c r="G275" s="383">
        <v>4.53E-2</v>
      </c>
      <c r="H275" s="383">
        <v>5.5300000000000002E-2</v>
      </c>
      <c r="I275" s="383">
        <v>6.5000000000000002E-2</v>
      </c>
      <c r="J275" s="383">
        <v>0.08</v>
      </c>
      <c r="K275" s="383">
        <v>9.9400000000000002E-2</v>
      </c>
      <c r="L275" s="383">
        <v>0.1232</v>
      </c>
      <c r="M275" s="383">
        <v>0.15010000000000001</v>
      </c>
      <c r="N275" s="383">
        <v>0.185</v>
      </c>
      <c r="O275" s="383">
        <v>0.21279999999999999</v>
      </c>
      <c r="P275" s="383">
        <v>0.2407</v>
      </c>
      <c r="Q275" s="383">
        <v>0.26850000000000002</v>
      </c>
      <c r="R275" s="383">
        <v>0.2964</v>
      </c>
      <c r="S275" s="383">
        <v>0.32419999999999999</v>
      </c>
      <c r="T275" s="383">
        <v>0.35210000000000002</v>
      </c>
      <c r="U275" s="383">
        <v>0.37990000000000002</v>
      </c>
      <c r="V275" s="383">
        <v>0.4078</v>
      </c>
      <c r="W275" s="383">
        <v>0.43559999999999999</v>
      </c>
      <c r="X275" s="383">
        <v>0.46350000000000002</v>
      </c>
      <c r="Y275" s="383">
        <v>0.49130000000000001</v>
      </c>
      <c r="Z275" s="383">
        <v>0.51919999999999999</v>
      </c>
      <c r="AA275" s="383">
        <v>0.54700000000000004</v>
      </c>
      <c r="AB275" s="383">
        <v>0.57489999999999997</v>
      </c>
      <c r="AC275" s="383">
        <v>0.60270000000000001</v>
      </c>
      <c r="AD275" s="383">
        <v>0.63049999999999995</v>
      </c>
      <c r="AE275" s="383">
        <v>0.65839999999999999</v>
      </c>
      <c r="AF275" s="383">
        <v>0.68620000000000003</v>
      </c>
      <c r="AG275" s="383">
        <v>0.71409999999999996</v>
      </c>
      <c r="AH275" s="383">
        <v>0.7419</v>
      </c>
      <c r="AI275" s="383">
        <v>0.76980000000000004</v>
      </c>
      <c r="AJ275" s="383">
        <v>0.79759999999999998</v>
      </c>
      <c r="AK275" s="383">
        <v>0.82550000000000001</v>
      </c>
      <c r="AL275" s="383">
        <v>0.85329999999999995</v>
      </c>
      <c r="AM275" s="383">
        <v>0.88119999999999998</v>
      </c>
      <c r="AN275" s="383">
        <v>0.90900000000000003</v>
      </c>
      <c r="AO275" s="383">
        <v>0.93689999999999996</v>
      </c>
      <c r="AP275" s="383">
        <v>0.9647</v>
      </c>
      <c r="AQ275" s="383">
        <v>0.99260000000000004</v>
      </c>
      <c r="AR275" s="383">
        <v>1</v>
      </c>
      <c r="AS275" s="383">
        <v>1</v>
      </c>
      <c r="AT275" s="383">
        <v>1</v>
      </c>
      <c r="AU275" s="383">
        <v>1</v>
      </c>
      <c r="AV275" s="383">
        <v>1</v>
      </c>
      <c r="AW275" s="383">
        <v>1</v>
      </c>
      <c r="AX275" s="383">
        <v>1</v>
      </c>
      <c r="AY275" s="383">
        <v>1</v>
      </c>
      <c r="AZ275" s="383">
        <v>1</v>
      </c>
      <c r="BA275" s="383">
        <v>1</v>
      </c>
      <c r="BB275" s="383">
        <v>1</v>
      </c>
    </row>
    <row r="276" spans="2:54" x14ac:dyDescent="0.3">
      <c r="B276" s="139" t="s">
        <v>334</v>
      </c>
      <c r="C276" s="384">
        <f>SUM(C273:C275)</f>
        <v>1</v>
      </c>
      <c r="D276" s="384">
        <f t="shared" ref="D276:BB276" si="23">SUM(D273:D275)</f>
        <v>1.0000000000000002</v>
      </c>
      <c r="E276" s="384">
        <f t="shared" si="23"/>
        <v>1.0000000000000002</v>
      </c>
      <c r="F276" s="384">
        <f t="shared" si="23"/>
        <v>1</v>
      </c>
      <c r="G276" s="384">
        <f t="shared" si="23"/>
        <v>1</v>
      </c>
      <c r="H276" s="384">
        <f t="shared" si="23"/>
        <v>1</v>
      </c>
      <c r="I276" s="384">
        <f t="shared" si="23"/>
        <v>1</v>
      </c>
      <c r="J276" s="384">
        <f t="shared" si="23"/>
        <v>1.0000000000000002</v>
      </c>
      <c r="K276" s="384">
        <f t="shared" si="23"/>
        <v>1</v>
      </c>
      <c r="L276" s="384">
        <f t="shared" si="23"/>
        <v>1</v>
      </c>
      <c r="M276" s="384">
        <f t="shared" si="23"/>
        <v>1</v>
      </c>
      <c r="N276" s="384">
        <f t="shared" si="23"/>
        <v>1</v>
      </c>
      <c r="O276" s="384">
        <f t="shared" si="23"/>
        <v>1</v>
      </c>
      <c r="P276" s="384">
        <f t="shared" si="23"/>
        <v>1</v>
      </c>
      <c r="Q276" s="384">
        <f t="shared" si="23"/>
        <v>1</v>
      </c>
      <c r="R276" s="384">
        <f t="shared" si="23"/>
        <v>1</v>
      </c>
      <c r="S276" s="384">
        <f t="shared" si="23"/>
        <v>1</v>
      </c>
      <c r="T276" s="384">
        <f t="shared" si="23"/>
        <v>1</v>
      </c>
      <c r="U276" s="384">
        <f t="shared" si="23"/>
        <v>1</v>
      </c>
      <c r="V276" s="384">
        <f t="shared" si="23"/>
        <v>1</v>
      </c>
      <c r="W276" s="384">
        <f t="shared" si="23"/>
        <v>1</v>
      </c>
      <c r="X276" s="384">
        <f t="shared" si="23"/>
        <v>1</v>
      </c>
      <c r="Y276" s="384">
        <f t="shared" si="23"/>
        <v>1</v>
      </c>
      <c r="Z276" s="384">
        <f t="shared" si="23"/>
        <v>1</v>
      </c>
      <c r="AA276" s="384">
        <f t="shared" si="23"/>
        <v>1</v>
      </c>
      <c r="AB276" s="384">
        <f t="shared" si="23"/>
        <v>1</v>
      </c>
      <c r="AC276" s="384">
        <f t="shared" si="23"/>
        <v>1</v>
      </c>
      <c r="AD276" s="384">
        <f t="shared" si="23"/>
        <v>1</v>
      </c>
      <c r="AE276" s="384">
        <f t="shared" si="23"/>
        <v>1</v>
      </c>
      <c r="AF276" s="384">
        <f t="shared" si="23"/>
        <v>1</v>
      </c>
      <c r="AG276" s="384">
        <f t="shared" si="23"/>
        <v>1</v>
      </c>
      <c r="AH276" s="384">
        <f t="shared" si="23"/>
        <v>1</v>
      </c>
      <c r="AI276" s="384">
        <f t="shared" si="23"/>
        <v>1</v>
      </c>
      <c r="AJ276" s="384">
        <f t="shared" si="23"/>
        <v>1</v>
      </c>
      <c r="AK276" s="384">
        <f t="shared" si="23"/>
        <v>1</v>
      </c>
      <c r="AL276" s="384">
        <f t="shared" si="23"/>
        <v>1</v>
      </c>
      <c r="AM276" s="384">
        <f t="shared" si="23"/>
        <v>1</v>
      </c>
      <c r="AN276" s="384">
        <f t="shared" si="23"/>
        <v>1</v>
      </c>
      <c r="AO276" s="384">
        <f t="shared" si="23"/>
        <v>1</v>
      </c>
      <c r="AP276" s="384">
        <f t="shared" si="23"/>
        <v>1</v>
      </c>
      <c r="AQ276" s="384">
        <f t="shared" si="23"/>
        <v>1</v>
      </c>
      <c r="AR276" s="384">
        <f t="shared" si="23"/>
        <v>1</v>
      </c>
      <c r="AS276" s="384">
        <f t="shared" si="23"/>
        <v>1</v>
      </c>
      <c r="AT276" s="384">
        <f t="shared" si="23"/>
        <v>1</v>
      </c>
      <c r="AU276" s="384">
        <f t="shared" si="23"/>
        <v>1</v>
      </c>
      <c r="AV276" s="384">
        <f t="shared" si="23"/>
        <v>1</v>
      </c>
      <c r="AW276" s="384">
        <f t="shared" si="23"/>
        <v>1</v>
      </c>
      <c r="AX276" s="384">
        <f t="shared" si="23"/>
        <v>1</v>
      </c>
      <c r="AY276" s="384">
        <f t="shared" si="23"/>
        <v>1</v>
      </c>
      <c r="AZ276" s="384">
        <f t="shared" si="23"/>
        <v>1</v>
      </c>
      <c r="BA276" s="384">
        <f t="shared" si="23"/>
        <v>1</v>
      </c>
      <c r="BB276" s="384">
        <f t="shared" si="23"/>
        <v>1</v>
      </c>
    </row>
    <row r="277" spans="2:54" x14ac:dyDescent="0.3">
      <c r="B277" s="1"/>
    </row>
    <row r="278" spans="2:54" x14ac:dyDescent="0.3">
      <c r="B278" s="1"/>
    </row>
    <row r="279" spans="2:54" ht="20.25" x14ac:dyDescent="0.3">
      <c r="B279" s="294" t="s">
        <v>630</v>
      </c>
      <c r="C279" s="461" t="s">
        <v>136</v>
      </c>
      <c r="D279" s="462"/>
      <c r="E279" s="462"/>
      <c r="F279" s="462"/>
      <c r="G279" s="462"/>
      <c r="H279" s="463"/>
    </row>
    <row r="280" spans="2:54" ht="30.4" x14ac:dyDescent="0.3">
      <c r="B280" s="103" t="s">
        <v>104</v>
      </c>
      <c r="C280" s="164" t="s">
        <v>259</v>
      </c>
      <c r="D280" s="164" t="s">
        <v>264</v>
      </c>
      <c r="E280" s="164" t="s">
        <v>260</v>
      </c>
      <c r="F280" s="164" t="s">
        <v>261</v>
      </c>
      <c r="G280" s="164" t="s">
        <v>262</v>
      </c>
      <c r="H280" s="164" t="s">
        <v>263</v>
      </c>
    </row>
    <row r="281" spans="2:54" x14ac:dyDescent="0.3">
      <c r="B281" s="4" t="s">
        <v>128</v>
      </c>
      <c r="C281" s="96">
        <v>5.1999999999999998E-2</v>
      </c>
      <c r="D281" s="96">
        <v>2.1999999999999999E-2</v>
      </c>
      <c r="E281" s="96">
        <v>7.3999999999999996E-2</v>
      </c>
      <c r="F281" s="96">
        <v>0.03</v>
      </c>
      <c r="G281" s="96">
        <v>8.2000000000000003E-2</v>
      </c>
      <c r="H281" s="96">
        <v>0.105</v>
      </c>
    </row>
    <row r="282" spans="2:54" x14ac:dyDescent="0.3">
      <c r="B282" s="4" t="s">
        <v>129</v>
      </c>
      <c r="C282" s="96">
        <v>4.7E-2</v>
      </c>
      <c r="D282" s="96">
        <v>0.02</v>
      </c>
      <c r="E282" s="96">
        <v>6.8000000000000005E-2</v>
      </c>
      <c r="F282" s="96">
        <v>2.8000000000000001E-2</v>
      </c>
      <c r="G282" s="96">
        <v>7.4999999999999997E-2</v>
      </c>
      <c r="H282" s="96">
        <v>9.5000000000000001E-2</v>
      </c>
    </row>
    <row r="283" spans="2:54" x14ac:dyDescent="0.3">
      <c r="B283" s="6" t="s">
        <v>628</v>
      </c>
      <c r="C283" s="385">
        <v>0.12</v>
      </c>
      <c r="D283" s="385">
        <v>0.04</v>
      </c>
      <c r="E283" s="385">
        <v>0.13900000000000001</v>
      </c>
      <c r="F283" s="385">
        <v>5.3999999999999999E-2</v>
      </c>
      <c r="G283" s="385">
        <v>0.17399999999999999</v>
      </c>
      <c r="H283" s="385">
        <v>0.189</v>
      </c>
    </row>
    <row r="284" spans="2:54" x14ac:dyDescent="0.3">
      <c r="B284" s="4" t="s">
        <v>130</v>
      </c>
      <c r="C284" s="96">
        <v>0.06</v>
      </c>
      <c r="D284" s="96">
        <v>2.5000000000000001E-2</v>
      </c>
      <c r="E284" s="96">
        <v>0.20599999999999999</v>
      </c>
      <c r="F284" s="96">
        <v>9.2999999999999999E-2</v>
      </c>
      <c r="G284" s="96">
        <v>0.23300000000000001</v>
      </c>
      <c r="H284" s="96">
        <v>0.26300000000000001</v>
      </c>
      <c r="J284" s="3" t="s">
        <v>142</v>
      </c>
    </row>
    <row r="285" spans="2:54" x14ac:dyDescent="0.3">
      <c r="B285" s="4" t="s">
        <v>131</v>
      </c>
      <c r="C285" s="96">
        <v>0.14000000000000001</v>
      </c>
      <c r="D285" s="96">
        <v>6.6000000000000003E-2</v>
      </c>
      <c r="E285" s="96">
        <v>0.20599999999999999</v>
      </c>
      <c r="F285" s="96">
        <v>9.2999999999999999E-2</v>
      </c>
      <c r="G285" s="96">
        <v>0.23300000000000001</v>
      </c>
      <c r="H285" s="96">
        <v>0.26300000000000001</v>
      </c>
      <c r="J285" s="3" t="s">
        <v>143</v>
      </c>
    </row>
    <row r="286" spans="2:54" x14ac:dyDescent="0.3">
      <c r="B286" s="4" t="s">
        <v>132</v>
      </c>
      <c r="C286" s="96">
        <v>0.28599999999999998</v>
      </c>
      <c r="D286" s="96">
        <v>0.12</v>
      </c>
      <c r="E286" s="96">
        <v>0.40600000000000003</v>
      </c>
      <c r="F286" s="96">
        <v>0.16600000000000001</v>
      </c>
      <c r="G286" s="96">
        <v>0.45200000000000001</v>
      </c>
      <c r="H286" s="96">
        <v>0.58499999999999996</v>
      </c>
      <c r="J286" s="3" t="s">
        <v>144</v>
      </c>
    </row>
    <row r="287" spans="2:54" x14ac:dyDescent="0.3">
      <c r="B287" s="4" t="s">
        <v>87</v>
      </c>
      <c r="C287" s="96">
        <v>0.217</v>
      </c>
      <c r="D287" s="96">
        <v>0.104</v>
      </c>
      <c r="E287" s="96">
        <v>0.32200000000000001</v>
      </c>
      <c r="F287" s="96">
        <v>0.14799999999999999</v>
      </c>
      <c r="G287" s="96">
        <v>0.36499999999999999</v>
      </c>
      <c r="H287" s="96">
        <v>0.40500000000000003</v>
      </c>
    </row>
    <row r="288" spans="2:54" x14ac:dyDescent="0.3">
      <c r="B288" s="1" t="s">
        <v>748</v>
      </c>
    </row>
    <row r="290" spans="2:5" ht="24.5" customHeight="1" x14ac:dyDescent="0.3">
      <c r="B290" s="294" t="s">
        <v>137</v>
      </c>
      <c r="C290" s="386" t="s">
        <v>631</v>
      </c>
    </row>
    <row r="291" spans="2:5" x14ac:dyDescent="0.3">
      <c r="B291" s="80" t="s">
        <v>632</v>
      </c>
      <c r="C291" s="97">
        <v>0.60299999999999998</v>
      </c>
      <c r="E291" s="3" t="s">
        <v>138</v>
      </c>
    </row>
    <row r="292" spans="2:5" x14ac:dyDescent="0.3">
      <c r="B292" s="58" t="s">
        <v>633</v>
      </c>
      <c r="C292" s="98">
        <v>0.65300000000000002</v>
      </c>
    </row>
    <row r="293" spans="2:5" x14ac:dyDescent="0.3">
      <c r="B293" s="387" t="s">
        <v>634</v>
      </c>
      <c r="C293" s="388">
        <v>0.20200000000000001</v>
      </c>
    </row>
    <row r="294" spans="2:5" x14ac:dyDescent="0.3">
      <c r="B294" s="1" t="s">
        <v>635</v>
      </c>
    </row>
    <row r="295" spans="2:5" x14ac:dyDescent="0.3">
      <c r="B295" s="1"/>
    </row>
    <row r="296" spans="2:5" ht="15.75" customHeight="1" x14ac:dyDescent="0.35">
      <c r="B296" s="452" t="s">
        <v>636</v>
      </c>
      <c r="C296" s="437"/>
      <c r="D296" s="464"/>
    </row>
    <row r="297" spans="2:5" ht="16.5" customHeight="1" x14ac:dyDescent="0.3">
      <c r="B297" s="104" t="s">
        <v>104</v>
      </c>
      <c r="C297" s="101" t="s">
        <v>139</v>
      </c>
      <c r="D297" s="101" t="s">
        <v>140</v>
      </c>
    </row>
    <row r="298" spans="2:5" x14ac:dyDescent="0.3">
      <c r="B298" s="102" t="s">
        <v>128</v>
      </c>
      <c r="C298" s="105">
        <v>5.5E-2</v>
      </c>
      <c r="D298" s="93">
        <v>5.0599999999999996</v>
      </c>
    </row>
    <row r="299" spans="2:5" x14ac:dyDescent="0.3">
      <c r="B299" s="59" t="s">
        <v>129</v>
      </c>
      <c r="C299" s="106">
        <v>4.4999999999999998E-2</v>
      </c>
      <c r="D299" s="93">
        <v>3.2789999999999999</v>
      </c>
    </row>
    <row r="300" spans="2:5" x14ac:dyDescent="0.3">
      <c r="B300" s="6" t="s">
        <v>628</v>
      </c>
      <c r="C300" s="389">
        <v>4.2000000000000003E-2</v>
      </c>
      <c r="D300" s="380">
        <v>4.6879999999999997</v>
      </c>
    </row>
    <row r="301" spans="2:5" x14ac:dyDescent="0.3">
      <c r="B301" s="59" t="s">
        <v>130</v>
      </c>
      <c r="C301" s="106">
        <v>5.0999999999999997E-2</v>
      </c>
      <c r="D301" s="93">
        <v>17.233000000000001</v>
      </c>
    </row>
    <row r="302" spans="2:5" x14ac:dyDescent="0.3">
      <c r="B302" s="59" t="s">
        <v>131</v>
      </c>
      <c r="C302" s="106">
        <v>8.5999999999999993E-2</v>
      </c>
      <c r="D302" s="93">
        <v>18.545000000000002</v>
      </c>
    </row>
    <row r="303" spans="2:5" x14ac:dyDescent="0.3">
      <c r="B303" s="59" t="s">
        <v>132</v>
      </c>
      <c r="C303" s="106">
        <v>0.14199999999999999</v>
      </c>
      <c r="D303" s="93">
        <v>21.105</v>
      </c>
    </row>
    <row r="304" spans="2:5" x14ac:dyDescent="0.3">
      <c r="B304" s="59" t="s">
        <v>87</v>
      </c>
      <c r="C304" s="106">
        <v>0.10199999999999999</v>
      </c>
      <c r="D304" s="93">
        <v>19.067</v>
      </c>
    </row>
    <row r="305" spans="2:8" x14ac:dyDescent="0.3">
      <c r="B305" s="139" t="s">
        <v>335</v>
      </c>
    </row>
    <row r="307" spans="2:8" ht="22.5" customHeight="1" x14ac:dyDescent="0.3">
      <c r="B307" s="452" t="s">
        <v>637</v>
      </c>
      <c r="C307" s="459"/>
      <c r="D307" s="459"/>
      <c r="E307" s="459"/>
    </row>
    <row r="308" spans="2:8" ht="22.5" customHeight="1" x14ac:dyDescent="0.3">
      <c r="B308" s="104" t="s">
        <v>638</v>
      </c>
      <c r="C308" s="100" t="s">
        <v>73</v>
      </c>
      <c r="D308" s="100" t="s">
        <v>74</v>
      </c>
      <c r="E308" s="100" t="s">
        <v>75</v>
      </c>
    </row>
    <row r="309" spans="2:8" ht="22.5" customHeight="1" x14ac:dyDescent="0.3">
      <c r="B309" s="390" t="s">
        <v>639</v>
      </c>
      <c r="C309" s="391">
        <v>1.524</v>
      </c>
      <c r="D309" s="391">
        <v>6.202</v>
      </c>
      <c r="E309" s="391">
        <v>51.39</v>
      </c>
      <c r="H309" s="3" t="s">
        <v>153</v>
      </c>
    </row>
    <row r="310" spans="2:8" ht="22.5" customHeight="1" x14ac:dyDescent="0.3">
      <c r="B310" s="392" t="s">
        <v>640</v>
      </c>
      <c r="C310" s="391">
        <v>0.753</v>
      </c>
      <c r="D310" s="391">
        <v>5.1580000000000004</v>
      </c>
      <c r="E310" s="391">
        <v>51.411000000000001</v>
      </c>
    </row>
    <row r="311" spans="2:8" ht="22.5" customHeight="1" x14ac:dyDescent="0.3">
      <c r="B311" s="60" t="s">
        <v>641</v>
      </c>
      <c r="C311" s="110">
        <v>2.1339999999999999</v>
      </c>
      <c r="D311" s="110">
        <v>8.6829999999999998</v>
      </c>
      <c r="E311" s="110">
        <v>71.945999999999998</v>
      </c>
      <c r="G311" s="168" t="s">
        <v>642</v>
      </c>
    </row>
    <row r="312" spans="2:8" ht="22.5" customHeight="1" x14ac:dyDescent="0.3">
      <c r="B312" s="109" t="s">
        <v>643</v>
      </c>
      <c r="C312" s="110">
        <v>1.2050000000000001</v>
      </c>
      <c r="D312" s="110">
        <v>8.2530000000000001</v>
      </c>
      <c r="E312" s="110">
        <v>82.257999999999996</v>
      </c>
      <c r="G312" s="168" t="s">
        <v>644</v>
      </c>
    </row>
    <row r="313" spans="2:8" ht="22.5" customHeight="1" x14ac:dyDescent="0.3">
      <c r="B313" s="60" t="s">
        <v>645</v>
      </c>
      <c r="C313" s="110">
        <v>0.61</v>
      </c>
      <c r="D313" s="110">
        <v>2.4809999999999999</v>
      </c>
      <c r="E313" s="110">
        <v>20.556000000000001</v>
      </c>
      <c r="G313" s="168" t="s">
        <v>646</v>
      </c>
    </row>
    <row r="314" spans="2:8" ht="22.5" customHeight="1" x14ac:dyDescent="0.3">
      <c r="B314" s="60" t="s">
        <v>647</v>
      </c>
      <c r="C314" s="110">
        <v>0.45200000000000001</v>
      </c>
      <c r="D314" s="110">
        <v>3.0950000000000002</v>
      </c>
      <c r="E314" s="110">
        <v>30.847000000000001</v>
      </c>
      <c r="G314" s="168" t="s">
        <v>648</v>
      </c>
    </row>
    <row r="315" spans="2:8" x14ac:dyDescent="0.3">
      <c r="B315" s="139" t="s">
        <v>649</v>
      </c>
    </row>
    <row r="317" spans="2:8" ht="23.25" customHeight="1" x14ac:dyDescent="0.3">
      <c r="B317" s="452" t="s">
        <v>145</v>
      </c>
      <c r="C317" s="459"/>
      <c r="D317" s="459"/>
      <c r="E317" s="459"/>
      <c r="F317" s="107"/>
    </row>
    <row r="318" spans="2:8" ht="22.5" customHeight="1" x14ac:dyDescent="0.3">
      <c r="B318" s="104" t="s">
        <v>88</v>
      </c>
      <c r="C318" s="100" t="s">
        <v>73</v>
      </c>
      <c r="D318" s="100" t="s">
        <v>74</v>
      </c>
      <c r="E318" s="100" t="s">
        <v>75</v>
      </c>
      <c r="F318" s="107"/>
    </row>
    <row r="319" spans="2:8" ht="22.5" customHeight="1" x14ac:dyDescent="0.3">
      <c r="B319" s="60" t="s">
        <v>146</v>
      </c>
      <c r="C319" s="110">
        <v>1.1120000000000001</v>
      </c>
      <c r="D319" s="110">
        <v>6.5410000000000004</v>
      </c>
      <c r="E319" s="110">
        <v>47.969000000000001</v>
      </c>
      <c r="F319" s="108"/>
      <c r="G319" s="168" t="s">
        <v>266</v>
      </c>
      <c r="H319" s="3" t="s">
        <v>153</v>
      </c>
    </row>
    <row r="320" spans="2:8" ht="20.25" x14ac:dyDescent="0.3">
      <c r="B320" s="109" t="s">
        <v>147</v>
      </c>
      <c r="C320" s="110">
        <v>0.26</v>
      </c>
      <c r="D320" s="110">
        <v>4.585</v>
      </c>
      <c r="E320" s="110">
        <v>24.452999999999999</v>
      </c>
      <c r="F320" s="108"/>
      <c r="G320" s="168" t="s">
        <v>265</v>
      </c>
    </row>
    <row r="321" spans="2:54" ht="20.25" x14ac:dyDescent="0.3">
      <c r="B321" s="60" t="s">
        <v>148</v>
      </c>
      <c r="C321" s="110">
        <v>0.754</v>
      </c>
      <c r="D321" s="110">
        <v>4.4370000000000003</v>
      </c>
      <c r="E321" s="110">
        <v>29.582999999999998</v>
      </c>
      <c r="F321" s="108"/>
      <c r="G321" s="168" t="s">
        <v>271</v>
      </c>
    </row>
    <row r="322" spans="2:54" ht="20.25" x14ac:dyDescent="0.3">
      <c r="B322" s="109" t="s">
        <v>149</v>
      </c>
      <c r="C322" s="110">
        <v>0.14299999999999999</v>
      </c>
      <c r="D322" s="110">
        <v>1.054</v>
      </c>
      <c r="E322" s="110">
        <v>11.382999999999999</v>
      </c>
      <c r="F322" s="108"/>
      <c r="G322" s="168" t="s">
        <v>270</v>
      </c>
    </row>
    <row r="323" spans="2:54" ht="20.25" x14ac:dyDescent="0.3">
      <c r="B323" s="60" t="s">
        <v>150</v>
      </c>
      <c r="C323" s="110">
        <v>0.78200000000000003</v>
      </c>
      <c r="D323" s="110">
        <v>1.1499999999999999</v>
      </c>
      <c r="E323" s="110">
        <v>6.9029999999999996</v>
      </c>
      <c r="F323" s="108"/>
      <c r="G323" s="168" t="s">
        <v>267</v>
      </c>
    </row>
    <row r="324" spans="2:54" ht="20.25" x14ac:dyDescent="0.3">
      <c r="B324" s="60" t="s">
        <v>151</v>
      </c>
      <c r="C324" s="110">
        <v>0.26500000000000001</v>
      </c>
      <c r="D324" s="110">
        <v>1.216</v>
      </c>
      <c r="E324" s="110">
        <v>12.846</v>
      </c>
      <c r="F324" s="108"/>
      <c r="G324" s="168" t="s">
        <v>268</v>
      </c>
    </row>
    <row r="325" spans="2:54" ht="20.25" x14ac:dyDescent="0.3">
      <c r="B325" s="60" t="s">
        <v>152</v>
      </c>
      <c r="C325" s="110">
        <v>0.24099999999999999</v>
      </c>
      <c r="D325" s="110">
        <v>0.97299999999999998</v>
      </c>
      <c r="E325" s="110">
        <v>6.8970000000000002</v>
      </c>
      <c r="F325" s="108"/>
      <c r="G325" s="168" t="s">
        <v>269</v>
      </c>
    </row>
    <row r="326" spans="2:54" x14ac:dyDescent="0.3">
      <c r="B326" s="1" t="s">
        <v>650</v>
      </c>
    </row>
    <row r="328" spans="2:54" ht="20.25" x14ac:dyDescent="0.3">
      <c r="B328" s="197" t="s">
        <v>154</v>
      </c>
      <c r="C328" s="166">
        <v>2024</v>
      </c>
      <c r="D328" s="166">
        <v>2025</v>
      </c>
      <c r="E328" s="166">
        <v>2026</v>
      </c>
      <c r="F328" s="166">
        <v>2027</v>
      </c>
      <c r="G328" s="166">
        <v>2028</v>
      </c>
      <c r="H328" s="166">
        <v>2029</v>
      </c>
      <c r="I328" s="166">
        <v>2030</v>
      </c>
      <c r="J328" s="166">
        <v>2031</v>
      </c>
      <c r="K328" s="166">
        <v>2032</v>
      </c>
      <c r="L328" s="166">
        <v>2033</v>
      </c>
      <c r="M328" s="166">
        <v>2034</v>
      </c>
      <c r="N328" s="166">
        <v>2035</v>
      </c>
      <c r="O328" s="166">
        <v>2036</v>
      </c>
      <c r="P328" s="166">
        <v>2037</v>
      </c>
      <c r="Q328" s="166">
        <v>2038</v>
      </c>
      <c r="R328" s="166">
        <v>2039</v>
      </c>
      <c r="S328" s="166">
        <v>2040</v>
      </c>
      <c r="T328" s="166">
        <v>2041</v>
      </c>
      <c r="U328" s="166">
        <v>2042</v>
      </c>
      <c r="V328" s="166">
        <v>2043</v>
      </c>
      <c r="W328" s="166">
        <v>2044</v>
      </c>
      <c r="X328" s="166">
        <v>2045</v>
      </c>
      <c r="Y328" s="166">
        <v>2046</v>
      </c>
      <c r="Z328" s="166">
        <v>2047</v>
      </c>
      <c r="AA328" s="166">
        <v>2048</v>
      </c>
      <c r="AB328" s="166">
        <v>2049</v>
      </c>
      <c r="AC328" s="166">
        <v>2050</v>
      </c>
      <c r="AD328" s="166">
        <v>2051</v>
      </c>
      <c r="AE328" s="166">
        <v>2052</v>
      </c>
      <c r="AF328" s="166">
        <v>2053</v>
      </c>
      <c r="AG328" s="166">
        <v>2054</v>
      </c>
      <c r="AH328" s="166">
        <v>2055</v>
      </c>
      <c r="AI328" s="166">
        <v>2056</v>
      </c>
      <c r="AJ328" s="166">
        <v>2057</v>
      </c>
      <c r="AK328" s="166">
        <v>2058</v>
      </c>
      <c r="AL328" s="166">
        <v>2059</v>
      </c>
      <c r="AM328" s="166">
        <v>2060</v>
      </c>
      <c r="AN328" s="166">
        <v>2061</v>
      </c>
      <c r="AO328" s="166">
        <v>2062</v>
      </c>
      <c r="AP328" s="166">
        <v>2063</v>
      </c>
      <c r="AQ328" s="166">
        <v>2064</v>
      </c>
      <c r="AR328" s="166">
        <v>2065</v>
      </c>
      <c r="AS328" s="166">
        <v>2066</v>
      </c>
      <c r="AT328" s="166">
        <v>2067</v>
      </c>
      <c r="AU328" s="166">
        <v>2068</v>
      </c>
      <c r="AV328" s="166">
        <v>2069</v>
      </c>
      <c r="AW328" s="166">
        <v>2070</v>
      </c>
      <c r="AX328" s="166">
        <v>2071</v>
      </c>
      <c r="AY328" s="166">
        <v>2072</v>
      </c>
      <c r="AZ328" s="166">
        <v>2073</v>
      </c>
      <c r="BA328" s="166">
        <v>2074</v>
      </c>
      <c r="BB328" s="166">
        <v>2075</v>
      </c>
    </row>
    <row r="329" spans="2:54" x14ac:dyDescent="0.3">
      <c r="B329" s="84" t="s">
        <v>73</v>
      </c>
      <c r="C329" s="393">
        <v>4394687</v>
      </c>
      <c r="D329" s="111">
        <f t="shared" ref="D329:AI329" si="24">ROUND(C329*(1+(0.8*D23)),2)</f>
        <v>4489612.24</v>
      </c>
      <c r="E329" s="111">
        <f t="shared" si="24"/>
        <v>4590179.55</v>
      </c>
      <c r="F329" s="111">
        <f t="shared" si="24"/>
        <v>4667294.57</v>
      </c>
      <c r="G329" s="111">
        <f t="shared" si="24"/>
        <v>4730769.78</v>
      </c>
      <c r="H329" s="111">
        <f t="shared" si="24"/>
        <v>4798892.8600000003</v>
      </c>
      <c r="I329" s="111">
        <f t="shared" si="24"/>
        <v>4860318.6900000004</v>
      </c>
      <c r="J329" s="111">
        <f t="shared" si="24"/>
        <v>4922530.7699999996</v>
      </c>
      <c r="K329" s="111">
        <f t="shared" si="24"/>
        <v>4981601.1399999997</v>
      </c>
      <c r="L329" s="111">
        <f t="shared" si="24"/>
        <v>5041380.3499999996</v>
      </c>
      <c r="M329" s="111">
        <f t="shared" si="24"/>
        <v>5101876.91</v>
      </c>
      <c r="N329" s="111">
        <f t="shared" si="24"/>
        <v>5163099.43</v>
      </c>
      <c r="O329" s="111">
        <f t="shared" si="24"/>
        <v>5225056.62</v>
      </c>
      <c r="P329" s="111">
        <f t="shared" si="24"/>
        <v>5287757.3</v>
      </c>
      <c r="Q329" s="111">
        <f t="shared" si="24"/>
        <v>5351210.3899999997</v>
      </c>
      <c r="R329" s="111">
        <f t="shared" si="24"/>
        <v>5415424.9100000001</v>
      </c>
      <c r="S329" s="111">
        <f t="shared" si="24"/>
        <v>5480410.0099999998</v>
      </c>
      <c r="T329" s="111">
        <f t="shared" si="24"/>
        <v>5546174.9299999997</v>
      </c>
      <c r="U329" s="111">
        <f t="shared" si="24"/>
        <v>5603855.1500000004</v>
      </c>
      <c r="V329" s="111">
        <f t="shared" si="24"/>
        <v>5662135.2400000002</v>
      </c>
      <c r="W329" s="111">
        <f t="shared" si="24"/>
        <v>5721021.4500000002</v>
      </c>
      <c r="X329" s="111">
        <f t="shared" si="24"/>
        <v>5780520.0700000003</v>
      </c>
      <c r="Y329" s="111">
        <f t="shared" si="24"/>
        <v>5840637.4800000004</v>
      </c>
      <c r="Z329" s="111">
        <f t="shared" si="24"/>
        <v>5901380.1100000003</v>
      </c>
      <c r="AA329" s="111">
        <f t="shared" si="24"/>
        <v>5962754.46</v>
      </c>
      <c r="AB329" s="111">
        <f t="shared" si="24"/>
        <v>6024767.1100000003</v>
      </c>
      <c r="AC329" s="111">
        <f t="shared" si="24"/>
        <v>6087424.6900000004</v>
      </c>
      <c r="AD329" s="111">
        <f t="shared" si="24"/>
        <v>6150733.9100000001</v>
      </c>
      <c r="AE329" s="111">
        <f t="shared" si="24"/>
        <v>6209780.96</v>
      </c>
      <c r="AF329" s="111">
        <f t="shared" si="24"/>
        <v>6269394.8600000003</v>
      </c>
      <c r="AG329" s="111">
        <f t="shared" si="24"/>
        <v>6329581.0499999998</v>
      </c>
      <c r="AH329" s="111">
        <f t="shared" si="24"/>
        <v>6390345.0300000003</v>
      </c>
      <c r="AI329" s="111">
        <f t="shared" si="24"/>
        <v>6451692.3399999999</v>
      </c>
      <c r="AJ329" s="111">
        <f t="shared" ref="AJ329:BB329" si="25">ROUND(AI329*(1+(0.8*AJ23)),2)</f>
        <v>6513628.5899999999</v>
      </c>
      <c r="AK329" s="111">
        <f t="shared" si="25"/>
        <v>6576159.4199999999</v>
      </c>
      <c r="AL329" s="111">
        <f t="shared" si="25"/>
        <v>6639290.5499999998</v>
      </c>
      <c r="AM329" s="111">
        <f t="shared" si="25"/>
        <v>6703027.7400000002</v>
      </c>
      <c r="AN329" s="111">
        <f t="shared" si="25"/>
        <v>6767376.8099999996</v>
      </c>
      <c r="AO329" s="111">
        <f t="shared" si="25"/>
        <v>6837757.5300000003</v>
      </c>
      <c r="AP329" s="111">
        <f t="shared" si="25"/>
        <v>6908870.21</v>
      </c>
      <c r="AQ329" s="111">
        <f t="shared" si="25"/>
        <v>6980722.46</v>
      </c>
      <c r="AR329" s="111">
        <f t="shared" si="25"/>
        <v>7053321.9699999997</v>
      </c>
      <c r="AS329" s="111">
        <f t="shared" si="25"/>
        <v>7126676.5199999996</v>
      </c>
      <c r="AT329" s="111">
        <f t="shared" si="25"/>
        <v>7200793.96</v>
      </c>
      <c r="AU329" s="111">
        <f t="shared" si="25"/>
        <v>7275682.2199999997</v>
      </c>
      <c r="AV329" s="111">
        <f t="shared" si="25"/>
        <v>7351349.3200000003</v>
      </c>
      <c r="AW329" s="111">
        <f t="shared" si="25"/>
        <v>7427803.3499999996</v>
      </c>
      <c r="AX329" s="111">
        <f t="shared" si="25"/>
        <v>7505052.5</v>
      </c>
      <c r="AY329" s="111">
        <f t="shared" si="25"/>
        <v>7583105.0499999998</v>
      </c>
      <c r="AZ329" s="111">
        <f t="shared" si="25"/>
        <v>7661969.3399999999</v>
      </c>
      <c r="BA329" s="111">
        <f t="shared" si="25"/>
        <v>7741653.8200000003</v>
      </c>
      <c r="BB329" s="111">
        <f t="shared" si="25"/>
        <v>7822167.0199999996</v>
      </c>
    </row>
    <row r="330" spans="2:54" x14ac:dyDescent="0.3">
      <c r="B330" s="84" t="s">
        <v>74</v>
      </c>
      <c r="C330" s="393">
        <v>624516</v>
      </c>
      <c r="D330" s="111">
        <f t="shared" ref="D330:AI330" si="26">ROUND(C330*(1+(0.8*D23)),2)</f>
        <v>638005.55000000005</v>
      </c>
      <c r="E330" s="111">
        <f t="shared" si="26"/>
        <v>652296.87</v>
      </c>
      <c r="F330" s="111">
        <f t="shared" si="26"/>
        <v>663255.46</v>
      </c>
      <c r="G330" s="111">
        <f t="shared" si="26"/>
        <v>672275.73</v>
      </c>
      <c r="H330" s="111">
        <f t="shared" si="26"/>
        <v>681956.5</v>
      </c>
      <c r="I330" s="111">
        <f t="shared" si="26"/>
        <v>690685.54</v>
      </c>
      <c r="J330" s="111">
        <f t="shared" si="26"/>
        <v>699526.31</v>
      </c>
      <c r="K330" s="111">
        <f t="shared" si="26"/>
        <v>707920.63</v>
      </c>
      <c r="L330" s="111">
        <f t="shared" si="26"/>
        <v>716415.68</v>
      </c>
      <c r="M330" s="111">
        <f t="shared" si="26"/>
        <v>725012.67</v>
      </c>
      <c r="N330" s="111">
        <f t="shared" si="26"/>
        <v>733712.82</v>
      </c>
      <c r="O330" s="111">
        <f t="shared" si="26"/>
        <v>742517.37</v>
      </c>
      <c r="P330" s="111">
        <f t="shared" si="26"/>
        <v>751427.58</v>
      </c>
      <c r="Q330" s="111">
        <f t="shared" si="26"/>
        <v>760444.71</v>
      </c>
      <c r="R330" s="111">
        <f t="shared" si="26"/>
        <v>769570.05</v>
      </c>
      <c r="S330" s="111">
        <f t="shared" si="26"/>
        <v>778804.89</v>
      </c>
      <c r="T330" s="111">
        <f t="shared" si="26"/>
        <v>788150.55</v>
      </c>
      <c r="U330" s="111">
        <f t="shared" si="26"/>
        <v>796347.32</v>
      </c>
      <c r="V330" s="111">
        <f t="shared" si="26"/>
        <v>804629.33</v>
      </c>
      <c r="W330" s="111">
        <f t="shared" si="26"/>
        <v>812997.48</v>
      </c>
      <c r="X330" s="111">
        <f t="shared" si="26"/>
        <v>821452.65</v>
      </c>
      <c r="Y330" s="111">
        <f t="shared" si="26"/>
        <v>829995.76</v>
      </c>
      <c r="Z330" s="111">
        <f t="shared" si="26"/>
        <v>838627.72</v>
      </c>
      <c r="AA330" s="111">
        <f t="shared" si="26"/>
        <v>847349.45</v>
      </c>
      <c r="AB330" s="111">
        <f t="shared" si="26"/>
        <v>856161.88</v>
      </c>
      <c r="AC330" s="111">
        <f t="shared" si="26"/>
        <v>865065.96</v>
      </c>
      <c r="AD330" s="111">
        <f t="shared" si="26"/>
        <v>874062.65</v>
      </c>
      <c r="AE330" s="111">
        <f t="shared" si="26"/>
        <v>882453.65</v>
      </c>
      <c r="AF330" s="111">
        <f t="shared" si="26"/>
        <v>890925.21</v>
      </c>
      <c r="AG330" s="111">
        <f t="shared" si="26"/>
        <v>899478.09</v>
      </c>
      <c r="AH330" s="111">
        <f t="shared" si="26"/>
        <v>908113.08</v>
      </c>
      <c r="AI330" s="111">
        <f t="shared" si="26"/>
        <v>916830.97</v>
      </c>
      <c r="AJ330" s="111">
        <f t="shared" ref="AJ330:BB330" si="27">ROUND(AI330*(1+(0.8*AJ23)),2)</f>
        <v>925632.55</v>
      </c>
      <c r="AK330" s="111">
        <f t="shared" si="27"/>
        <v>934518.62</v>
      </c>
      <c r="AL330" s="111">
        <f t="shared" si="27"/>
        <v>943490</v>
      </c>
      <c r="AM330" s="111">
        <f t="shared" si="27"/>
        <v>952547.5</v>
      </c>
      <c r="AN330" s="111">
        <f t="shared" si="27"/>
        <v>961691.96</v>
      </c>
      <c r="AO330" s="111">
        <f t="shared" si="27"/>
        <v>971693.56</v>
      </c>
      <c r="AP330" s="111">
        <f t="shared" si="27"/>
        <v>981799.17</v>
      </c>
      <c r="AQ330" s="111">
        <f t="shared" si="27"/>
        <v>992009.88</v>
      </c>
      <c r="AR330" s="111">
        <f t="shared" si="27"/>
        <v>1002326.78</v>
      </c>
      <c r="AS330" s="111">
        <f t="shared" si="27"/>
        <v>1012750.98</v>
      </c>
      <c r="AT330" s="111">
        <f t="shared" si="27"/>
        <v>1023283.59</v>
      </c>
      <c r="AU330" s="111">
        <f t="shared" si="27"/>
        <v>1033925.74</v>
      </c>
      <c r="AV330" s="111">
        <f t="shared" si="27"/>
        <v>1044678.57</v>
      </c>
      <c r="AW330" s="111">
        <f t="shared" si="27"/>
        <v>1055543.23</v>
      </c>
      <c r="AX330" s="111">
        <f t="shared" si="27"/>
        <v>1066520.8799999999</v>
      </c>
      <c r="AY330" s="111">
        <f t="shared" si="27"/>
        <v>1077612.7</v>
      </c>
      <c r="AZ330" s="111">
        <f t="shared" si="27"/>
        <v>1088819.8700000001</v>
      </c>
      <c r="BA330" s="111">
        <f t="shared" si="27"/>
        <v>1100143.6000000001</v>
      </c>
      <c r="BB330" s="111">
        <f t="shared" si="27"/>
        <v>1111585.0900000001</v>
      </c>
    </row>
    <row r="331" spans="2:54" x14ac:dyDescent="0.3">
      <c r="B331" s="84" t="s">
        <v>75</v>
      </c>
      <c r="C331" s="393">
        <v>48205</v>
      </c>
      <c r="D331" s="111">
        <f t="shared" ref="D331:AI331" si="28">ROUND(C331*(1+(0.8*D23)),2)</f>
        <v>49246.23</v>
      </c>
      <c r="E331" s="111">
        <f t="shared" si="28"/>
        <v>50349.35</v>
      </c>
      <c r="F331" s="111">
        <f t="shared" si="28"/>
        <v>51195.22</v>
      </c>
      <c r="G331" s="111">
        <f t="shared" si="28"/>
        <v>51891.47</v>
      </c>
      <c r="H331" s="111">
        <f t="shared" si="28"/>
        <v>52638.71</v>
      </c>
      <c r="I331" s="111">
        <f t="shared" si="28"/>
        <v>53312.49</v>
      </c>
      <c r="J331" s="111">
        <f t="shared" si="28"/>
        <v>53994.89</v>
      </c>
      <c r="K331" s="111">
        <f t="shared" si="28"/>
        <v>54642.83</v>
      </c>
      <c r="L331" s="111">
        <f t="shared" si="28"/>
        <v>55298.54</v>
      </c>
      <c r="M331" s="111">
        <f t="shared" si="28"/>
        <v>55962.12</v>
      </c>
      <c r="N331" s="111">
        <f t="shared" si="28"/>
        <v>56633.67</v>
      </c>
      <c r="O331" s="111">
        <f t="shared" si="28"/>
        <v>57313.27</v>
      </c>
      <c r="P331" s="111">
        <f t="shared" si="28"/>
        <v>58001.03</v>
      </c>
      <c r="Q331" s="111">
        <f t="shared" si="28"/>
        <v>58697.04</v>
      </c>
      <c r="R331" s="111">
        <f t="shared" si="28"/>
        <v>59401.4</v>
      </c>
      <c r="S331" s="111">
        <f t="shared" si="28"/>
        <v>60114.22</v>
      </c>
      <c r="T331" s="111">
        <f t="shared" si="28"/>
        <v>60835.59</v>
      </c>
      <c r="U331" s="111">
        <f t="shared" si="28"/>
        <v>61468.28</v>
      </c>
      <c r="V331" s="111">
        <f t="shared" si="28"/>
        <v>62107.55</v>
      </c>
      <c r="W331" s="111">
        <f t="shared" si="28"/>
        <v>62753.47</v>
      </c>
      <c r="X331" s="111">
        <f t="shared" si="28"/>
        <v>63406.11</v>
      </c>
      <c r="Y331" s="111">
        <f t="shared" si="28"/>
        <v>64065.53</v>
      </c>
      <c r="Z331" s="111">
        <f t="shared" si="28"/>
        <v>64731.81</v>
      </c>
      <c r="AA331" s="111">
        <f t="shared" si="28"/>
        <v>65405.02</v>
      </c>
      <c r="AB331" s="111">
        <f t="shared" si="28"/>
        <v>66085.23</v>
      </c>
      <c r="AC331" s="111">
        <f t="shared" si="28"/>
        <v>66772.52</v>
      </c>
      <c r="AD331" s="111">
        <f t="shared" si="28"/>
        <v>67466.95</v>
      </c>
      <c r="AE331" s="111">
        <f t="shared" si="28"/>
        <v>68114.63</v>
      </c>
      <c r="AF331" s="111">
        <f t="shared" si="28"/>
        <v>68768.53</v>
      </c>
      <c r="AG331" s="111">
        <f t="shared" si="28"/>
        <v>69428.710000000006</v>
      </c>
      <c r="AH331" s="111">
        <f t="shared" si="28"/>
        <v>70095.23</v>
      </c>
      <c r="AI331" s="111">
        <f t="shared" si="28"/>
        <v>70768.14</v>
      </c>
      <c r="AJ331" s="111">
        <f t="shared" ref="AJ331:BB331" si="29">ROUND(AI331*(1+(0.8*AJ23)),2)</f>
        <v>71447.509999999995</v>
      </c>
      <c r="AK331" s="111">
        <f t="shared" si="29"/>
        <v>72133.41</v>
      </c>
      <c r="AL331" s="111">
        <f t="shared" si="29"/>
        <v>72825.89</v>
      </c>
      <c r="AM331" s="111">
        <f t="shared" si="29"/>
        <v>73525.02</v>
      </c>
      <c r="AN331" s="111">
        <f t="shared" si="29"/>
        <v>74230.86</v>
      </c>
      <c r="AO331" s="111">
        <f t="shared" si="29"/>
        <v>75002.86</v>
      </c>
      <c r="AP331" s="111">
        <f t="shared" si="29"/>
        <v>75782.89</v>
      </c>
      <c r="AQ331" s="111">
        <f t="shared" si="29"/>
        <v>76571.03</v>
      </c>
      <c r="AR331" s="111">
        <f t="shared" si="29"/>
        <v>77367.37</v>
      </c>
      <c r="AS331" s="111">
        <f t="shared" si="29"/>
        <v>78171.990000000005</v>
      </c>
      <c r="AT331" s="111">
        <f t="shared" si="29"/>
        <v>78984.98</v>
      </c>
      <c r="AU331" s="111">
        <f t="shared" si="29"/>
        <v>79806.42</v>
      </c>
      <c r="AV331" s="111">
        <f t="shared" si="29"/>
        <v>80636.41</v>
      </c>
      <c r="AW331" s="111">
        <f t="shared" si="29"/>
        <v>81475.03</v>
      </c>
      <c r="AX331" s="111">
        <f t="shared" si="29"/>
        <v>82322.37</v>
      </c>
      <c r="AY331" s="111">
        <f t="shared" si="29"/>
        <v>83178.52</v>
      </c>
      <c r="AZ331" s="111">
        <f t="shared" si="29"/>
        <v>84043.58</v>
      </c>
      <c r="BA331" s="111">
        <f t="shared" si="29"/>
        <v>84917.63</v>
      </c>
      <c r="BB331" s="111">
        <f t="shared" si="29"/>
        <v>85800.77</v>
      </c>
    </row>
    <row r="332" spans="2:54" x14ac:dyDescent="0.3">
      <c r="B332" s="139" t="s">
        <v>609</v>
      </c>
    </row>
    <row r="333" spans="2:54" x14ac:dyDescent="0.3">
      <c r="B333" s="1"/>
    </row>
    <row r="334" spans="2:54" ht="16.5" customHeight="1" x14ac:dyDescent="0.35">
      <c r="B334" s="452" t="s">
        <v>173</v>
      </c>
      <c r="C334" s="459"/>
      <c r="D334" s="459"/>
      <c r="E334" s="459"/>
      <c r="F334" s="460"/>
      <c r="G334" s="460"/>
    </row>
    <row r="335" spans="2:54" ht="16.5" customHeight="1" x14ac:dyDescent="0.3">
      <c r="B335" s="104" t="s">
        <v>104</v>
      </c>
      <c r="C335" s="112" t="s">
        <v>162</v>
      </c>
      <c r="D335" s="112" t="s">
        <v>163</v>
      </c>
      <c r="E335" s="112" t="s">
        <v>164</v>
      </c>
      <c r="F335" s="113" t="s">
        <v>161</v>
      </c>
      <c r="G335" s="113" t="s">
        <v>165</v>
      </c>
    </row>
    <row r="336" spans="2:54" x14ac:dyDescent="0.3">
      <c r="B336" s="60" t="s">
        <v>128</v>
      </c>
      <c r="C336" s="110">
        <v>0.03</v>
      </c>
      <c r="D336" s="110">
        <v>8.73</v>
      </c>
      <c r="E336" s="110">
        <v>0.02</v>
      </c>
      <c r="F336" s="114">
        <v>10.050000000000001</v>
      </c>
      <c r="G336" s="114">
        <v>1.1060000000000001</v>
      </c>
    </row>
    <row r="337" spans="2:7" x14ac:dyDescent="0.3">
      <c r="B337" s="109" t="s">
        <v>129</v>
      </c>
      <c r="C337" s="110">
        <v>1.1000000000000001</v>
      </c>
      <c r="D337" s="110">
        <v>12.96</v>
      </c>
      <c r="E337" s="110">
        <v>0.02</v>
      </c>
      <c r="F337" s="114">
        <v>0.7</v>
      </c>
      <c r="G337" s="114">
        <v>6.5000000000000002E-2</v>
      </c>
    </row>
    <row r="338" spans="2:7" x14ac:dyDescent="0.3">
      <c r="B338" s="60" t="s">
        <v>166</v>
      </c>
      <c r="C338" s="110">
        <v>1.52</v>
      </c>
      <c r="D338" s="110">
        <v>14.91</v>
      </c>
      <c r="E338" s="110">
        <v>0.02</v>
      </c>
      <c r="F338" s="114">
        <v>1.54</v>
      </c>
      <c r="G338" s="114">
        <v>3.7999999999999999E-2</v>
      </c>
    </row>
    <row r="339" spans="2:7" x14ac:dyDescent="0.3">
      <c r="B339" s="109" t="s">
        <v>167</v>
      </c>
      <c r="C339" s="110">
        <v>0.94</v>
      </c>
      <c r="D339" s="110">
        <v>33.369999999999997</v>
      </c>
      <c r="E339" s="110">
        <v>0.02</v>
      </c>
      <c r="F339" s="114">
        <v>1.92</v>
      </c>
      <c r="G339" s="114">
        <v>1.2999999999999999E-2</v>
      </c>
    </row>
    <row r="340" spans="2:7" x14ac:dyDescent="0.3">
      <c r="B340" s="60" t="s">
        <v>168</v>
      </c>
      <c r="C340" s="110">
        <v>0.94</v>
      </c>
      <c r="D340" s="110">
        <v>33.369999999999997</v>
      </c>
      <c r="E340" s="110">
        <v>0.02</v>
      </c>
      <c r="F340" s="114">
        <v>1.92</v>
      </c>
      <c r="G340" s="114">
        <v>1.2999999999999999E-2</v>
      </c>
    </row>
    <row r="341" spans="2:7" x14ac:dyDescent="0.3">
      <c r="B341" s="60" t="s">
        <v>169</v>
      </c>
      <c r="C341" s="110">
        <v>0.94</v>
      </c>
      <c r="D341" s="110">
        <v>33.369999999999997</v>
      </c>
      <c r="E341" s="110">
        <v>0.02</v>
      </c>
      <c r="F341" s="114">
        <v>1.92</v>
      </c>
      <c r="G341" s="114">
        <v>1.2999999999999999E-2</v>
      </c>
    </row>
    <row r="342" spans="2:7" x14ac:dyDescent="0.3">
      <c r="B342" s="1" t="s">
        <v>196</v>
      </c>
    </row>
    <row r="344" spans="2:7" ht="16.5" customHeight="1" x14ac:dyDescent="0.35">
      <c r="B344" s="452" t="s">
        <v>174</v>
      </c>
      <c r="C344" s="453"/>
      <c r="D344" s="453"/>
      <c r="E344" s="453"/>
      <c r="F344" s="119"/>
      <c r="G344" s="119"/>
    </row>
    <row r="345" spans="2:7" ht="16.5" customHeight="1" x14ac:dyDescent="0.3">
      <c r="B345" s="104" t="s">
        <v>104</v>
      </c>
      <c r="C345" s="112" t="s">
        <v>175</v>
      </c>
      <c r="D345" s="112" t="s">
        <v>176</v>
      </c>
      <c r="E345" s="112" t="s">
        <v>177</v>
      </c>
      <c r="F345" s="120"/>
      <c r="G345" s="120"/>
    </row>
    <row r="346" spans="2:7" x14ac:dyDescent="0.3">
      <c r="B346" s="60" t="s">
        <v>128</v>
      </c>
      <c r="C346" s="123">
        <v>3180</v>
      </c>
      <c r="D346" s="124">
        <v>1.0900000000000001</v>
      </c>
      <c r="E346" s="110">
        <v>0.20599999999999999</v>
      </c>
      <c r="F346" s="121"/>
      <c r="G346" s="121"/>
    </row>
    <row r="347" spans="2:7" x14ac:dyDescent="0.3">
      <c r="B347" s="109" t="s">
        <v>129</v>
      </c>
      <c r="C347" s="123">
        <v>3140</v>
      </c>
      <c r="D347" s="124">
        <v>0.23</v>
      </c>
      <c r="E347" s="110">
        <v>8.6999999999999994E-2</v>
      </c>
      <c r="F347" s="121"/>
      <c r="G347" s="121"/>
    </row>
    <row r="348" spans="2:7" x14ac:dyDescent="0.3">
      <c r="B348" s="60" t="s">
        <v>166</v>
      </c>
      <c r="C348" s="123">
        <v>3140</v>
      </c>
      <c r="D348" s="124">
        <v>0.16</v>
      </c>
      <c r="E348" s="110">
        <v>5.6000000000000001E-2</v>
      </c>
      <c r="F348" s="121"/>
      <c r="G348" s="121"/>
    </row>
    <row r="349" spans="2:7" x14ac:dyDescent="0.3">
      <c r="B349" s="109" t="s">
        <v>167</v>
      </c>
      <c r="C349" s="123">
        <v>3140</v>
      </c>
      <c r="D349" s="124">
        <v>0.27</v>
      </c>
      <c r="E349" s="110">
        <v>5.0999999999999997E-2</v>
      </c>
      <c r="F349" s="121"/>
      <c r="G349" s="121"/>
    </row>
    <row r="350" spans="2:7" x14ac:dyDescent="0.3">
      <c r="B350" s="60" t="s">
        <v>168</v>
      </c>
      <c r="C350" s="123">
        <v>3140</v>
      </c>
      <c r="D350" s="124">
        <v>0.27</v>
      </c>
      <c r="E350" s="110">
        <v>5.0999999999999997E-2</v>
      </c>
      <c r="F350" s="121"/>
      <c r="G350" s="121"/>
    </row>
    <row r="351" spans="2:7" x14ac:dyDescent="0.3">
      <c r="B351" s="60" t="s">
        <v>169</v>
      </c>
      <c r="C351" s="123">
        <v>3140</v>
      </c>
      <c r="D351" s="124">
        <v>0.27</v>
      </c>
      <c r="E351" s="110">
        <v>5.0999999999999997E-2</v>
      </c>
      <c r="F351" s="121"/>
      <c r="G351" s="121"/>
    </row>
    <row r="352" spans="2:7" x14ac:dyDescent="0.3">
      <c r="B352" s="125" t="s">
        <v>613</v>
      </c>
      <c r="C352" s="117"/>
      <c r="D352" s="117"/>
      <c r="E352" s="117"/>
      <c r="F352" s="118"/>
      <c r="G352" s="118"/>
    </row>
    <row r="354" spans="2:54" ht="20.25" x14ac:dyDescent="0.3">
      <c r="B354" s="197" t="s">
        <v>180</v>
      </c>
      <c r="C354" s="166">
        <v>2024</v>
      </c>
      <c r="D354" s="166">
        <v>2025</v>
      </c>
      <c r="E354" s="166">
        <v>2026</v>
      </c>
      <c r="F354" s="166">
        <v>2027</v>
      </c>
      <c r="G354" s="166">
        <v>2028</v>
      </c>
      <c r="H354" s="166">
        <v>2029</v>
      </c>
      <c r="I354" s="166">
        <v>2030</v>
      </c>
      <c r="J354" s="166">
        <v>2031</v>
      </c>
      <c r="K354" s="166">
        <v>2032</v>
      </c>
      <c r="L354" s="166">
        <v>2033</v>
      </c>
      <c r="M354" s="166">
        <v>2034</v>
      </c>
      <c r="N354" s="166">
        <v>2035</v>
      </c>
      <c r="O354" s="166">
        <v>2036</v>
      </c>
      <c r="P354" s="166">
        <v>2037</v>
      </c>
      <c r="Q354" s="166">
        <v>2038</v>
      </c>
      <c r="R354" s="166">
        <v>2039</v>
      </c>
      <c r="S354" s="166">
        <v>2040</v>
      </c>
      <c r="T354" s="166">
        <v>2041</v>
      </c>
      <c r="U354" s="166">
        <v>2042</v>
      </c>
      <c r="V354" s="166">
        <v>2043</v>
      </c>
      <c r="W354" s="166">
        <v>2044</v>
      </c>
      <c r="X354" s="166">
        <v>2045</v>
      </c>
      <c r="Y354" s="166">
        <v>2046</v>
      </c>
      <c r="Z354" s="166">
        <v>2047</v>
      </c>
      <c r="AA354" s="166">
        <v>2048</v>
      </c>
      <c r="AB354" s="166">
        <v>2049</v>
      </c>
      <c r="AC354" s="166">
        <v>2050</v>
      </c>
      <c r="AD354" s="166">
        <v>2051</v>
      </c>
      <c r="AE354" s="166">
        <v>2052</v>
      </c>
      <c r="AF354" s="166">
        <v>2053</v>
      </c>
      <c r="AG354" s="166">
        <v>2054</v>
      </c>
      <c r="AH354" s="166">
        <v>2055</v>
      </c>
      <c r="AI354" s="166">
        <v>2056</v>
      </c>
      <c r="AJ354" s="166">
        <v>2057</v>
      </c>
      <c r="AK354" s="166">
        <v>2058</v>
      </c>
      <c r="AL354" s="166">
        <v>2059</v>
      </c>
      <c r="AM354" s="166">
        <v>2060</v>
      </c>
      <c r="AN354" s="166">
        <v>2061</v>
      </c>
      <c r="AO354" s="166">
        <v>2062</v>
      </c>
      <c r="AP354" s="166">
        <v>2063</v>
      </c>
      <c r="AQ354" s="166">
        <v>2064</v>
      </c>
      <c r="AR354" s="166">
        <v>2065</v>
      </c>
      <c r="AS354" s="166">
        <v>2066</v>
      </c>
      <c r="AT354" s="166">
        <v>2067</v>
      </c>
      <c r="AU354" s="166">
        <v>2068</v>
      </c>
      <c r="AV354" s="166">
        <v>2069</v>
      </c>
      <c r="AW354" s="166">
        <v>2070</v>
      </c>
      <c r="AX354" s="166">
        <v>2071</v>
      </c>
      <c r="AY354" s="166">
        <v>2072</v>
      </c>
      <c r="AZ354" s="166">
        <v>2073</v>
      </c>
      <c r="BA354" s="166">
        <v>2074</v>
      </c>
      <c r="BB354" s="166">
        <v>2075</v>
      </c>
    </row>
    <row r="355" spans="2:54" x14ac:dyDescent="0.3">
      <c r="B355" s="84" t="s">
        <v>181</v>
      </c>
      <c r="C355" s="394">
        <f>1.69*0.01</f>
        <v>1.6899999999999998E-2</v>
      </c>
      <c r="D355" s="127">
        <f t="shared" ref="D355:AI355" si="30">ROUND(C355*(1+(0.8*D23)),5)</f>
        <v>1.7270000000000001E-2</v>
      </c>
      <c r="E355" s="127">
        <f t="shared" si="30"/>
        <v>1.7659999999999999E-2</v>
      </c>
      <c r="F355" s="127">
        <f t="shared" si="30"/>
        <v>1.796E-2</v>
      </c>
      <c r="G355" s="127">
        <f t="shared" si="30"/>
        <v>1.8200000000000001E-2</v>
      </c>
      <c r="H355" s="127">
        <f t="shared" si="30"/>
        <v>1.8460000000000001E-2</v>
      </c>
      <c r="I355" s="127">
        <f t="shared" si="30"/>
        <v>1.8700000000000001E-2</v>
      </c>
      <c r="J355" s="127">
        <f t="shared" si="30"/>
        <v>1.8939999999999999E-2</v>
      </c>
      <c r="K355" s="127">
        <f t="shared" si="30"/>
        <v>1.917E-2</v>
      </c>
      <c r="L355" s="127">
        <f t="shared" si="30"/>
        <v>1.9400000000000001E-2</v>
      </c>
      <c r="M355" s="127">
        <f t="shared" si="30"/>
        <v>1.9630000000000002E-2</v>
      </c>
      <c r="N355" s="127">
        <f t="shared" si="30"/>
        <v>1.9869999999999999E-2</v>
      </c>
      <c r="O355" s="127">
        <f t="shared" si="30"/>
        <v>2.0109999999999999E-2</v>
      </c>
      <c r="P355" s="127">
        <f t="shared" si="30"/>
        <v>2.035E-2</v>
      </c>
      <c r="Q355" s="127">
        <f t="shared" si="30"/>
        <v>2.0590000000000001E-2</v>
      </c>
      <c r="R355" s="127">
        <f t="shared" si="30"/>
        <v>2.0840000000000001E-2</v>
      </c>
      <c r="S355" s="127">
        <f t="shared" si="30"/>
        <v>2.1090000000000001E-2</v>
      </c>
      <c r="T355" s="127">
        <f t="shared" si="30"/>
        <v>2.1340000000000001E-2</v>
      </c>
      <c r="U355" s="127">
        <f t="shared" si="30"/>
        <v>2.1559999999999999E-2</v>
      </c>
      <c r="V355" s="127">
        <f t="shared" si="30"/>
        <v>2.1780000000000001E-2</v>
      </c>
      <c r="W355" s="127">
        <f t="shared" si="30"/>
        <v>2.2009999999999998E-2</v>
      </c>
      <c r="X355" s="127">
        <f t="shared" si="30"/>
        <v>2.2239999999999999E-2</v>
      </c>
      <c r="Y355" s="127">
        <f t="shared" si="30"/>
        <v>2.247E-2</v>
      </c>
      <c r="Z355" s="127">
        <f t="shared" si="30"/>
        <v>2.2700000000000001E-2</v>
      </c>
      <c r="AA355" s="127">
        <f t="shared" si="30"/>
        <v>2.2939999999999999E-2</v>
      </c>
      <c r="AB355" s="127">
        <f t="shared" si="30"/>
        <v>2.3179999999999999E-2</v>
      </c>
      <c r="AC355" s="127">
        <f t="shared" si="30"/>
        <v>2.342E-2</v>
      </c>
      <c r="AD355" s="127">
        <f t="shared" si="30"/>
        <v>2.366E-2</v>
      </c>
      <c r="AE355" s="127">
        <f t="shared" si="30"/>
        <v>2.3890000000000002E-2</v>
      </c>
      <c r="AF355" s="127">
        <f t="shared" si="30"/>
        <v>2.4119999999999999E-2</v>
      </c>
      <c r="AG355" s="127">
        <f t="shared" si="30"/>
        <v>2.435E-2</v>
      </c>
      <c r="AH355" s="127">
        <f t="shared" si="30"/>
        <v>2.4580000000000001E-2</v>
      </c>
      <c r="AI355" s="127">
        <f t="shared" si="30"/>
        <v>2.4819999999999998E-2</v>
      </c>
      <c r="AJ355" s="127">
        <f t="shared" ref="AJ355:BB355" si="31">ROUND(AI355*(1+(0.8*AJ23)),5)</f>
        <v>2.5059999999999999E-2</v>
      </c>
      <c r="AK355" s="127">
        <f t="shared" si="31"/>
        <v>2.53E-2</v>
      </c>
      <c r="AL355" s="127">
        <f t="shared" si="31"/>
        <v>2.554E-2</v>
      </c>
      <c r="AM355" s="127">
        <f t="shared" si="31"/>
        <v>2.579E-2</v>
      </c>
      <c r="AN355" s="127">
        <f t="shared" si="31"/>
        <v>2.6040000000000001E-2</v>
      </c>
      <c r="AO355" s="127">
        <f t="shared" si="31"/>
        <v>2.631E-2</v>
      </c>
      <c r="AP355" s="127">
        <f t="shared" si="31"/>
        <v>2.6579999999999999E-2</v>
      </c>
      <c r="AQ355" s="127">
        <f t="shared" si="31"/>
        <v>2.6859999999999998E-2</v>
      </c>
      <c r="AR355" s="127">
        <f t="shared" si="31"/>
        <v>2.7140000000000001E-2</v>
      </c>
      <c r="AS355" s="127">
        <f t="shared" si="31"/>
        <v>2.742E-2</v>
      </c>
      <c r="AT355" s="127">
        <f t="shared" si="31"/>
        <v>2.7709999999999999E-2</v>
      </c>
      <c r="AU355" s="127">
        <f t="shared" si="31"/>
        <v>2.8000000000000001E-2</v>
      </c>
      <c r="AV355" s="127">
        <f t="shared" si="31"/>
        <v>2.8289999999999999E-2</v>
      </c>
      <c r="AW355" s="127">
        <f t="shared" si="31"/>
        <v>2.8580000000000001E-2</v>
      </c>
      <c r="AX355" s="127">
        <f t="shared" si="31"/>
        <v>2.8879999999999999E-2</v>
      </c>
      <c r="AY355" s="127">
        <f t="shared" si="31"/>
        <v>2.9180000000000001E-2</v>
      </c>
      <c r="AZ355" s="127">
        <f t="shared" si="31"/>
        <v>2.9479999999999999E-2</v>
      </c>
      <c r="BA355" s="127">
        <f t="shared" si="31"/>
        <v>2.9790000000000001E-2</v>
      </c>
      <c r="BB355" s="127">
        <f t="shared" si="31"/>
        <v>3.0099999999999998E-2</v>
      </c>
    </row>
    <row r="356" spans="2:54" x14ac:dyDescent="0.3">
      <c r="B356" s="84" t="s">
        <v>186</v>
      </c>
      <c r="C356" s="394">
        <f>0.11*0.01</f>
        <v>1.1000000000000001E-3</v>
      </c>
      <c r="D356" s="127">
        <f t="shared" ref="D356:AI356" si="32">ROUND(C356*(1+(0.8*D23)),5)</f>
        <v>1.1199999999999999E-3</v>
      </c>
      <c r="E356" s="127">
        <f t="shared" si="32"/>
        <v>1.15E-3</v>
      </c>
      <c r="F356" s="127">
        <f t="shared" si="32"/>
        <v>1.17E-3</v>
      </c>
      <c r="G356" s="127">
        <f t="shared" si="32"/>
        <v>1.1900000000000001E-3</v>
      </c>
      <c r="H356" s="127">
        <f t="shared" si="32"/>
        <v>1.2099999999999999E-3</v>
      </c>
      <c r="I356" s="127">
        <f t="shared" si="32"/>
        <v>1.23E-3</v>
      </c>
      <c r="J356" s="127">
        <f t="shared" si="32"/>
        <v>1.25E-3</v>
      </c>
      <c r="K356" s="127">
        <f t="shared" si="32"/>
        <v>1.2700000000000001E-3</v>
      </c>
      <c r="L356" s="127">
        <f t="shared" si="32"/>
        <v>1.2899999999999999E-3</v>
      </c>
      <c r="M356" s="127">
        <f t="shared" si="32"/>
        <v>1.31E-3</v>
      </c>
      <c r="N356" s="127">
        <f t="shared" si="32"/>
        <v>1.33E-3</v>
      </c>
      <c r="O356" s="127">
        <f t="shared" si="32"/>
        <v>1.3500000000000001E-3</v>
      </c>
      <c r="P356" s="127">
        <f t="shared" si="32"/>
        <v>1.3699999999999999E-3</v>
      </c>
      <c r="Q356" s="127">
        <f t="shared" si="32"/>
        <v>1.39E-3</v>
      </c>
      <c r="R356" s="127">
        <f t="shared" si="32"/>
        <v>1.41E-3</v>
      </c>
      <c r="S356" s="127">
        <f t="shared" si="32"/>
        <v>1.4300000000000001E-3</v>
      </c>
      <c r="T356" s="127">
        <f t="shared" si="32"/>
        <v>1.4499999999999999E-3</v>
      </c>
      <c r="U356" s="127">
        <f t="shared" si="32"/>
        <v>1.47E-3</v>
      </c>
      <c r="V356" s="127">
        <f t="shared" si="32"/>
        <v>1.49E-3</v>
      </c>
      <c r="W356" s="127">
        <f t="shared" si="32"/>
        <v>1.5100000000000001E-3</v>
      </c>
      <c r="X356" s="127">
        <f t="shared" si="32"/>
        <v>1.5299999999999999E-3</v>
      </c>
      <c r="Y356" s="127">
        <f t="shared" si="32"/>
        <v>1.5499999999999999E-3</v>
      </c>
      <c r="Z356" s="127">
        <f t="shared" si="32"/>
        <v>1.57E-3</v>
      </c>
      <c r="AA356" s="127">
        <f t="shared" si="32"/>
        <v>1.5900000000000001E-3</v>
      </c>
      <c r="AB356" s="127">
        <f t="shared" si="32"/>
        <v>1.6100000000000001E-3</v>
      </c>
      <c r="AC356" s="127">
        <f t="shared" si="32"/>
        <v>1.6299999999999999E-3</v>
      </c>
      <c r="AD356" s="127">
        <f t="shared" si="32"/>
        <v>1.65E-3</v>
      </c>
      <c r="AE356" s="127">
        <f t="shared" si="32"/>
        <v>1.67E-3</v>
      </c>
      <c r="AF356" s="127">
        <f t="shared" si="32"/>
        <v>1.6900000000000001E-3</v>
      </c>
      <c r="AG356" s="127">
        <f t="shared" si="32"/>
        <v>1.7099999999999999E-3</v>
      </c>
      <c r="AH356" s="127">
        <f t="shared" si="32"/>
        <v>1.73E-3</v>
      </c>
      <c r="AI356" s="127">
        <f t="shared" si="32"/>
        <v>1.75E-3</v>
      </c>
      <c r="AJ356" s="127">
        <f t="shared" ref="AJ356:BB356" si="33">ROUND(AI356*(1+(0.8*AJ23)),5)</f>
        <v>1.7700000000000001E-3</v>
      </c>
      <c r="AK356" s="127">
        <f t="shared" si="33"/>
        <v>1.7899999999999999E-3</v>
      </c>
      <c r="AL356" s="127">
        <f t="shared" si="33"/>
        <v>1.81E-3</v>
      </c>
      <c r="AM356" s="127">
        <f t="shared" si="33"/>
        <v>1.83E-3</v>
      </c>
      <c r="AN356" s="127">
        <f t="shared" si="33"/>
        <v>1.8500000000000001E-3</v>
      </c>
      <c r="AO356" s="127">
        <f t="shared" si="33"/>
        <v>1.8699999999999999E-3</v>
      </c>
      <c r="AP356" s="127">
        <f t="shared" si="33"/>
        <v>1.89E-3</v>
      </c>
      <c r="AQ356" s="127">
        <f t="shared" si="33"/>
        <v>1.91E-3</v>
      </c>
      <c r="AR356" s="127">
        <f t="shared" si="33"/>
        <v>1.9300000000000001E-3</v>
      </c>
      <c r="AS356" s="127">
        <f t="shared" si="33"/>
        <v>1.9499999999999999E-3</v>
      </c>
      <c r="AT356" s="127">
        <f t="shared" si="33"/>
        <v>1.97E-3</v>
      </c>
      <c r="AU356" s="127">
        <f t="shared" si="33"/>
        <v>1.99E-3</v>
      </c>
      <c r="AV356" s="127">
        <f t="shared" si="33"/>
        <v>2.0100000000000001E-3</v>
      </c>
      <c r="AW356" s="127">
        <f t="shared" si="33"/>
        <v>2.0300000000000001E-3</v>
      </c>
      <c r="AX356" s="127">
        <f t="shared" si="33"/>
        <v>2.0500000000000002E-3</v>
      </c>
      <c r="AY356" s="127">
        <f t="shared" si="33"/>
        <v>2.0699999999999998E-3</v>
      </c>
      <c r="AZ356" s="127">
        <f t="shared" si="33"/>
        <v>2.0899999999999998E-3</v>
      </c>
      <c r="BA356" s="127">
        <f t="shared" si="33"/>
        <v>2.1099999999999999E-3</v>
      </c>
      <c r="BB356" s="127">
        <f t="shared" si="33"/>
        <v>2.1299999999999999E-3</v>
      </c>
    </row>
    <row r="357" spans="2:54" x14ac:dyDescent="0.3">
      <c r="B357" s="84" t="s">
        <v>191</v>
      </c>
      <c r="C357" s="394">
        <f>0.01*0.01</f>
        <v>1E-4</v>
      </c>
      <c r="D357" s="127">
        <f t="shared" ref="D357:AI357" si="34">ROUND(C357*(1+(0.8*D23)),5)</f>
        <v>1E-4</v>
      </c>
      <c r="E357" s="127">
        <f t="shared" si="34"/>
        <v>1E-4</v>
      </c>
      <c r="F357" s="127">
        <f t="shared" si="34"/>
        <v>1E-4</v>
      </c>
      <c r="G357" s="127">
        <f t="shared" si="34"/>
        <v>1E-4</v>
      </c>
      <c r="H357" s="127">
        <f t="shared" si="34"/>
        <v>1E-4</v>
      </c>
      <c r="I357" s="127">
        <f t="shared" si="34"/>
        <v>1E-4</v>
      </c>
      <c r="J357" s="127">
        <f t="shared" si="34"/>
        <v>1E-4</v>
      </c>
      <c r="K357" s="127">
        <f t="shared" si="34"/>
        <v>1E-4</v>
      </c>
      <c r="L357" s="127">
        <f t="shared" si="34"/>
        <v>1E-4</v>
      </c>
      <c r="M357" s="127">
        <f t="shared" si="34"/>
        <v>1E-4</v>
      </c>
      <c r="N357" s="127">
        <f t="shared" si="34"/>
        <v>1E-4</v>
      </c>
      <c r="O357" s="127">
        <f t="shared" si="34"/>
        <v>1E-4</v>
      </c>
      <c r="P357" s="127">
        <f t="shared" si="34"/>
        <v>1E-4</v>
      </c>
      <c r="Q357" s="127">
        <f t="shared" si="34"/>
        <v>1E-4</v>
      </c>
      <c r="R357" s="127">
        <f t="shared" si="34"/>
        <v>1E-4</v>
      </c>
      <c r="S357" s="127">
        <f t="shared" si="34"/>
        <v>1E-4</v>
      </c>
      <c r="T357" s="127">
        <f t="shared" si="34"/>
        <v>1E-4</v>
      </c>
      <c r="U357" s="127">
        <f t="shared" si="34"/>
        <v>1E-4</v>
      </c>
      <c r="V357" s="127">
        <f t="shared" si="34"/>
        <v>1E-4</v>
      </c>
      <c r="W357" s="127">
        <f t="shared" si="34"/>
        <v>1E-4</v>
      </c>
      <c r="X357" s="127">
        <f t="shared" si="34"/>
        <v>1E-4</v>
      </c>
      <c r="Y357" s="127">
        <f t="shared" si="34"/>
        <v>1E-4</v>
      </c>
      <c r="Z357" s="127">
        <f t="shared" si="34"/>
        <v>1E-4</v>
      </c>
      <c r="AA357" s="127">
        <f t="shared" si="34"/>
        <v>1E-4</v>
      </c>
      <c r="AB357" s="127">
        <f t="shared" si="34"/>
        <v>1E-4</v>
      </c>
      <c r="AC357" s="127">
        <f t="shared" si="34"/>
        <v>1E-4</v>
      </c>
      <c r="AD357" s="127">
        <f t="shared" si="34"/>
        <v>1E-4</v>
      </c>
      <c r="AE357" s="127">
        <f t="shared" si="34"/>
        <v>1E-4</v>
      </c>
      <c r="AF357" s="127">
        <f t="shared" si="34"/>
        <v>1E-4</v>
      </c>
      <c r="AG357" s="127">
        <f t="shared" si="34"/>
        <v>1E-4</v>
      </c>
      <c r="AH357" s="127">
        <f t="shared" si="34"/>
        <v>1E-4</v>
      </c>
      <c r="AI357" s="127">
        <f t="shared" si="34"/>
        <v>1E-4</v>
      </c>
      <c r="AJ357" s="127">
        <f t="shared" ref="AJ357:BB357" si="35">ROUND(AI357*(1+(0.8*AJ23)),5)</f>
        <v>1E-4</v>
      </c>
      <c r="AK357" s="127">
        <f t="shared" si="35"/>
        <v>1E-4</v>
      </c>
      <c r="AL357" s="127">
        <f t="shared" si="35"/>
        <v>1E-4</v>
      </c>
      <c r="AM357" s="127">
        <f t="shared" si="35"/>
        <v>1E-4</v>
      </c>
      <c r="AN357" s="127">
        <f t="shared" si="35"/>
        <v>1E-4</v>
      </c>
      <c r="AO357" s="127">
        <f t="shared" si="35"/>
        <v>1E-4</v>
      </c>
      <c r="AP357" s="127">
        <f t="shared" si="35"/>
        <v>1E-4</v>
      </c>
      <c r="AQ357" s="127">
        <f t="shared" si="35"/>
        <v>1E-4</v>
      </c>
      <c r="AR357" s="127">
        <f t="shared" si="35"/>
        <v>1E-4</v>
      </c>
      <c r="AS357" s="127">
        <f t="shared" si="35"/>
        <v>1E-4</v>
      </c>
      <c r="AT357" s="127">
        <f t="shared" si="35"/>
        <v>1E-4</v>
      </c>
      <c r="AU357" s="127">
        <f t="shared" si="35"/>
        <v>1E-4</v>
      </c>
      <c r="AV357" s="127">
        <f t="shared" si="35"/>
        <v>1E-4</v>
      </c>
      <c r="AW357" s="127">
        <f t="shared" si="35"/>
        <v>1E-4</v>
      </c>
      <c r="AX357" s="127">
        <f t="shared" si="35"/>
        <v>1E-4</v>
      </c>
      <c r="AY357" s="127">
        <f t="shared" si="35"/>
        <v>1E-4</v>
      </c>
      <c r="AZ357" s="127">
        <f t="shared" si="35"/>
        <v>1E-4</v>
      </c>
      <c r="BA357" s="127">
        <f t="shared" si="35"/>
        <v>1E-4</v>
      </c>
      <c r="BB357" s="127">
        <f t="shared" si="35"/>
        <v>1E-4</v>
      </c>
    </row>
    <row r="358" spans="2:54" x14ac:dyDescent="0.3">
      <c r="B358" s="84" t="s">
        <v>182</v>
      </c>
      <c r="C358" s="394">
        <f>3.57*0.01</f>
        <v>3.5700000000000003E-2</v>
      </c>
      <c r="D358" s="127">
        <f t="shared" ref="D358:AI358" si="36">ROUND(C358*(1+(0.8*D23)),5)</f>
        <v>3.6470000000000002E-2</v>
      </c>
      <c r="E358" s="127">
        <f t="shared" si="36"/>
        <v>3.7289999999999997E-2</v>
      </c>
      <c r="F358" s="127">
        <f t="shared" si="36"/>
        <v>3.7920000000000002E-2</v>
      </c>
      <c r="G358" s="127">
        <f t="shared" si="36"/>
        <v>3.8440000000000002E-2</v>
      </c>
      <c r="H358" s="127">
        <f t="shared" si="36"/>
        <v>3.8989999999999997E-2</v>
      </c>
      <c r="I358" s="127">
        <f t="shared" si="36"/>
        <v>3.9489999999999997E-2</v>
      </c>
      <c r="J358" s="127">
        <f t="shared" si="36"/>
        <v>0.04</v>
      </c>
      <c r="K358" s="127">
        <f t="shared" si="36"/>
        <v>4.0480000000000002E-2</v>
      </c>
      <c r="L358" s="127">
        <f t="shared" si="36"/>
        <v>4.0969999999999999E-2</v>
      </c>
      <c r="M358" s="127">
        <f t="shared" si="36"/>
        <v>4.1459999999999997E-2</v>
      </c>
      <c r="N358" s="127">
        <f t="shared" si="36"/>
        <v>4.1959999999999997E-2</v>
      </c>
      <c r="O358" s="127">
        <f t="shared" si="36"/>
        <v>4.2459999999999998E-2</v>
      </c>
      <c r="P358" s="127">
        <f t="shared" si="36"/>
        <v>4.2970000000000001E-2</v>
      </c>
      <c r="Q358" s="127">
        <f t="shared" si="36"/>
        <v>4.3490000000000001E-2</v>
      </c>
      <c r="R358" s="127">
        <f t="shared" si="36"/>
        <v>4.4010000000000001E-2</v>
      </c>
      <c r="S358" s="127">
        <f t="shared" si="36"/>
        <v>4.4540000000000003E-2</v>
      </c>
      <c r="T358" s="127">
        <f t="shared" si="36"/>
        <v>4.5069999999999999E-2</v>
      </c>
      <c r="U358" s="127">
        <f t="shared" si="36"/>
        <v>4.5539999999999997E-2</v>
      </c>
      <c r="V358" s="127">
        <f t="shared" si="36"/>
        <v>4.6010000000000002E-2</v>
      </c>
      <c r="W358" s="127">
        <f t="shared" si="36"/>
        <v>4.6489999999999997E-2</v>
      </c>
      <c r="X358" s="127">
        <f t="shared" si="36"/>
        <v>4.6969999999999998E-2</v>
      </c>
      <c r="Y358" s="127">
        <f t="shared" si="36"/>
        <v>4.7460000000000002E-2</v>
      </c>
      <c r="Z358" s="127">
        <f t="shared" si="36"/>
        <v>4.795E-2</v>
      </c>
      <c r="AA358" s="127">
        <f t="shared" si="36"/>
        <v>4.845E-2</v>
      </c>
      <c r="AB358" s="127">
        <f t="shared" si="36"/>
        <v>4.895E-2</v>
      </c>
      <c r="AC358" s="127">
        <f t="shared" si="36"/>
        <v>4.9459999999999997E-2</v>
      </c>
      <c r="AD358" s="127">
        <f t="shared" si="36"/>
        <v>4.9970000000000001E-2</v>
      </c>
      <c r="AE358" s="127">
        <f t="shared" si="36"/>
        <v>5.0450000000000002E-2</v>
      </c>
      <c r="AF358" s="127">
        <f t="shared" si="36"/>
        <v>5.0930000000000003E-2</v>
      </c>
      <c r="AG358" s="127">
        <f t="shared" si="36"/>
        <v>5.142E-2</v>
      </c>
      <c r="AH358" s="127">
        <f t="shared" si="36"/>
        <v>5.1909999999999998E-2</v>
      </c>
      <c r="AI358" s="127">
        <f t="shared" si="36"/>
        <v>5.2409999999999998E-2</v>
      </c>
      <c r="AJ358" s="127">
        <f t="shared" ref="AJ358:BB358" si="37">ROUND(AI358*(1+(0.8*AJ23)),5)</f>
        <v>5.2909999999999999E-2</v>
      </c>
      <c r="AK358" s="127">
        <f t="shared" si="37"/>
        <v>5.3420000000000002E-2</v>
      </c>
      <c r="AL358" s="127">
        <f t="shared" si="37"/>
        <v>5.3929999999999999E-2</v>
      </c>
      <c r="AM358" s="127">
        <f t="shared" si="37"/>
        <v>5.4449999999999998E-2</v>
      </c>
      <c r="AN358" s="127">
        <f t="shared" si="37"/>
        <v>5.4969999999999998E-2</v>
      </c>
      <c r="AO358" s="127">
        <f t="shared" si="37"/>
        <v>5.5539999999999999E-2</v>
      </c>
      <c r="AP358" s="127">
        <f t="shared" si="37"/>
        <v>5.6120000000000003E-2</v>
      </c>
      <c r="AQ358" s="127">
        <f t="shared" si="37"/>
        <v>5.67E-2</v>
      </c>
      <c r="AR358" s="127">
        <f t="shared" si="37"/>
        <v>5.7290000000000001E-2</v>
      </c>
      <c r="AS358" s="127">
        <f t="shared" si="37"/>
        <v>5.7889999999999997E-2</v>
      </c>
      <c r="AT358" s="127">
        <f t="shared" si="37"/>
        <v>5.849E-2</v>
      </c>
      <c r="AU358" s="127">
        <f t="shared" si="37"/>
        <v>5.91E-2</v>
      </c>
      <c r="AV358" s="127">
        <f t="shared" si="37"/>
        <v>5.9709999999999999E-2</v>
      </c>
      <c r="AW358" s="127">
        <f t="shared" si="37"/>
        <v>6.0330000000000002E-2</v>
      </c>
      <c r="AX358" s="127">
        <f t="shared" si="37"/>
        <v>6.096E-2</v>
      </c>
      <c r="AY358" s="127">
        <f t="shared" si="37"/>
        <v>6.1589999999999999E-2</v>
      </c>
      <c r="AZ358" s="127">
        <f t="shared" si="37"/>
        <v>6.2230000000000001E-2</v>
      </c>
      <c r="BA358" s="127">
        <f t="shared" si="37"/>
        <v>6.2880000000000005E-2</v>
      </c>
      <c r="BB358" s="127">
        <f t="shared" si="37"/>
        <v>6.3530000000000003E-2</v>
      </c>
    </row>
    <row r="359" spans="2:54" x14ac:dyDescent="0.3">
      <c r="B359" s="84" t="s">
        <v>187</v>
      </c>
      <c r="C359" s="394">
        <f>0.22*0.01</f>
        <v>2.2000000000000001E-3</v>
      </c>
      <c r="D359" s="127">
        <f t="shared" ref="D359:AI359" si="38">ROUND(C359*(1+(0.8*D23)),5)</f>
        <v>2.2499999999999998E-3</v>
      </c>
      <c r="E359" s="127">
        <f t="shared" si="38"/>
        <v>2.3E-3</v>
      </c>
      <c r="F359" s="127">
        <f t="shared" si="38"/>
        <v>2.3400000000000001E-3</v>
      </c>
      <c r="G359" s="127">
        <f t="shared" si="38"/>
        <v>2.3700000000000001E-3</v>
      </c>
      <c r="H359" s="127">
        <f t="shared" si="38"/>
        <v>2.3999999999999998E-3</v>
      </c>
      <c r="I359" s="127">
        <f t="shared" si="38"/>
        <v>2.4299999999999999E-3</v>
      </c>
      <c r="J359" s="127">
        <f t="shared" si="38"/>
        <v>2.4599999999999999E-3</v>
      </c>
      <c r="K359" s="127">
        <f t="shared" si="38"/>
        <v>2.49E-3</v>
      </c>
      <c r="L359" s="127">
        <f t="shared" si="38"/>
        <v>2.5200000000000001E-3</v>
      </c>
      <c r="M359" s="127">
        <f t="shared" si="38"/>
        <v>2.5500000000000002E-3</v>
      </c>
      <c r="N359" s="127">
        <f t="shared" si="38"/>
        <v>2.5799999999999998E-3</v>
      </c>
      <c r="O359" s="127">
        <f t="shared" si="38"/>
        <v>2.6099999999999999E-3</v>
      </c>
      <c r="P359" s="127">
        <f t="shared" si="38"/>
        <v>2.64E-3</v>
      </c>
      <c r="Q359" s="127">
        <f t="shared" si="38"/>
        <v>2.6700000000000001E-3</v>
      </c>
      <c r="R359" s="127">
        <f t="shared" si="38"/>
        <v>2.7000000000000001E-3</v>
      </c>
      <c r="S359" s="127">
        <f t="shared" si="38"/>
        <v>2.7299999999999998E-3</v>
      </c>
      <c r="T359" s="127">
        <f t="shared" si="38"/>
        <v>2.7599999999999999E-3</v>
      </c>
      <c r="U359" s="127">
        <f t="shared" si="38"/>
        <v>2.7899999999999999E-3</v>
      </c>
      <c r="V359" s="127">
        <f t="shared" si="38"/>
        <v>2.82E-3</v>
      </c>
      <c r="W359" s="127">
        <f t="shared" si="38"/>
        <v>2.8500000000000001E-3</v>
      </c>
      <c r="X359" s="127">
        <f t="shared" si="38"/>
        <v>2.8800000000000002E-3</v>
      </c>
      <c r="Y359" s="127">
        <f t="shared" si="38"/>
        <v>2.9099999999999998E-3</v>
      </c>
      <c r="Z359" s="127">
        <f t="shared" si="38"/>
        <v>2.9399999999999999E-3</v>
      </c>
      <c r="AA359" s="127">
        <f t="shared" si="38"/>
        <v>2.97E-3</v>
      </c>
      <c r="AB359" s="127">
        <f t="shared" si="38"/>
        <v>3.0000000000000001E-3</v>
      </c>
      <c r="AC359" s="127">
        <f t="shared" si="38"/>
        <v>3.0300000000000001E-3</v>
      </c>
      <c r="AD359" s="127">
        <f t="shared" si="38"/>
        <v>3.0599999999999998E-3</v>
      </c>
      <c r="AE359" s="127">
        <f t="shared" si="38"/>
        <v>3.0899999999999999E-3</v>
      </c>
      <c r="AF359" s="127">
        <f t="shared" si="38"/>
        <v>3.1199999999999999E-3</v>
      </c>
      <c r="AG359" s="127">
        <f t="shared" si="38"/>
        <v>3.15E-3</v>
      </c>
      <c r="AH359" s="127">
        <f t="shared" si="38"/>
        <v>3.1800000000000001E-3</v>
      </c>
      <c r="AI359" s="127">
        <f t="shared" si="38"/>
        <v>3.2100000000000002E-3</v>
      </c>
      <c r="AJ359" s="127">
        <f t="shared" ref="AJ359:BB359" si="39">ROUND(AI359*(1+(0.8*AJ23)),5)</f>
        <v>3.2399999999999998E-3</v>
      </c>
      <c r="AK359" s="127">
        <f t="shared" si="39"/>
        <v>3.2699999999999999E-3</v>
      </c>
      <c r="AL359" s="127">
        <f t="shared" si="39"/>
        <v>3.3E-3</v>
      </c>
      <c r="AM359" s="127">
        <f t="shared" si="39"/>
        <v>3.3300000000000001E-3</v>
      </c>
      <c r="AN359" s="127">
        <f t="shared" si="39"/>
        <v>3.3600000000000001E-3</v>
      </c>
      <c r="AO359" s="127">
        <f t="shared" si="39"/>
        <v>3.3899999999999998E-3</v>
      </c>
      <c r="AP359" s="127">
        <f t="shared" si="39"/>
        <v>3.4299999999999999E-3</v>
      </c>
      <c r="AQ359" s="127">
        <f t="shared" si="39"/>
        <v>3.47E-3</v>
      </c>
      <c r="AR359" s="127">
        <f t="shared" si="39"/>
        <v>3.5100000000000001E-3</v>
      </c>
      <c r="AS359" s="127">
        <f t="shared" si="39"/>
        <v>3.5500000000000002E-3</v>
      </c>
      <c r="AT359" s="127">
        <f t="shared" si="39"/>
        <v>3.5899999999999999E-3</v>
      </c>
      <c r="AU359" s="127">
        <f t="shared" si="39"/>
        <v>3.63E-3</v>
      </c>
      <c r="AV359" s="127">
        <f t="shared" si="39"/>
        <v>3.6700000000000001E-3</v>
      </c>
      <c r="AW359" s="127">
        <f t="shared" si="39"/>
        <v>3.7100000000000002E-3</v>
      </c>
      <c r="AX359" s="127">
        <f t="shared" si="39"/>
        <v>3.7499999999999999E-3</v>
      </c>
      <c r="AY359" s="127">
        <f t="shared" si="39"/>
        <v>3.79E-3</v>
      </c>
      <c r="AZ359" s="127">
        <f t="shared" si="39"/>
        <v>3.8300000000000001E-3</v>
      </c>
      <c r="BA359" s="127">
        <f t="shared" si="39"/>
        <v>3.8700000000000002E-3</v>
      </c>
      <c r="BB359" s="127">
        <f t="shared" si="39"/>
        <v>3.9100000000000003E-3</v>
      </c>
    </row>
    <row r="360" spans="2:54" x14ac:dyDescent="0.3">
      <c r="B360" s="84" t="s">
        <v>192</v>
      </c>
      <c r="C360" s="394">
        <f>0.03*0.01</f>
        <v>2.9999999999999997E-4</v>
      </c>
      <c r="D360" s="127">
        <f t="shared" ref="D360:AI360" si="40">ROUND(C360*(1+(0.8*D23)),5)</f>
        <v>3.1E-4</v>
      </c>
      <c r="E360" s="127">
        <f t="shared" si="40"/>
        <v>3.2000000000000003E-4</v>
      </c>
      <c r="F360" s="127">
        <f t="shared" si="40"/>
        <v>3.3E-4</v>
      </c>
      <c r="G360" s="127">
        <f t="shared" si="40"/>
        <v>3.3E-4</v>
      </c>
      <c r="H360" s="127">
        <f t="shared" si="40"/>
        <v>3.3E-4</v>
      </c>
      <c r="I360" s="127">
        <f t="shared" si="40"/>
        <v>3.3E-4</v>
      </c>
      <c r="J360" s="127">
        <f t="shared" si="40"/>
        <v>3.3E-4</v>
      </c>
      <c r="K360" s="127">
        <f t="shared" si="40"/>
        <v>3.3E-4</v>
      </c>
      <c r="L360" s="127">
        <f t="shared" si="40"/>
        <v>3.3E-4</v>
      </c>
      <c r="M360" s="127">
        <f t="shared" si="40"/>
        <v>3.3E-4</v>
      </c>
      <c r="N360" s="127">
        <f t="shared" si="40"/>
        <v>3.3E-4</v>
      </c>
      <c r="O360" s="127">
        <f t="shared" si="40"/>
        <v>3.3E-4</v>
      </c>
      <c r="P360" s="127">
        <f t="shared" si="40"/>
        <v>3.3E-4</v>
      </c>
      <c r="Q360" s="127">
        <f t="shared" si="40"/>
        <v>3.3E-4</v>
      </c>
      <c r="R360" s="127">
        <f t="shared" si="40"/>
        <v>3.3E-4</v>
      </c>
      <c r="S360" s="127">
        <f t="shared" si="40"/>
        <v>3.3E-4</v>
      </c>
      <c r="T360" s="127">
        <f t="shared" si="40"/>
        <v>3.3E-4</v>
      </c>
      <c r="U360" s="127">
        <f t="shared" si="40"/>
        <v>3.3E-4</v>
      </c>
      <c r="V360" s="127">
        <f t="shared" si="40"/>
        <v>3.3E-4</v>
      </c>
      <c r="W360" s="127">
        <f t="shared" si="40"/>
        <v>3.3E-4</v>
      </c>
      <c r="X360" s="127">
        <f t="shared" si="40"/>
        <v>3.3E-4</v>
      </c>
      <c r="Y360" s="127">
        <f t="shared" si="40"/>
        <v>3.3E-4</v>
      </c>
      <c r="Z360" s="127">
        <f t="shared" si="40"/>
        <v>3.3E-4</v>
      </c>
      <c r="AA360" s="127">
        <f t="shared" si="40"/>
        <v>3.3E-4</v>
      </c>
      <c r="AB360" s="127">
        <f t="shared" si="40"/>
        <v>3.3E-4</v>
      </c>
      <c r="AC360" s="127">
        <f t="shared" si="40"/>
        <v>3.3E-4</v>
      </c>
      <c r="AD360" s="127">
        <f t="shared" si="40"/>
        <v>3.3E-4</v>
      </c>
      <c r="AE360" s="127">
        <f t="shared" si="40"/>
        <v>3.3E-4</v>
      </c>
      <c r="AF360" s="127">
        <f t="shared" si="40"/>
        <v>3.3E-4</v>
      </c>
      <c r="AG360" s="127">
        <f t="shared" si="40"/>
        <v>3.3E-4</v>
      </c>
      <c r="AH360" s="127">
        <f t="shared" si="40"/>
        <v>3.3E-4</v>
      </c>
      <c r="AI360" s="127">
        <f t="shared" si="40"/>
        <v>3.3E-4</v>
      </c>
      <c r="AJ360" s="127">
        <f t="shared" ref="AJ360:BB360" si="41">ROUND(AI360*(1+(0.8*AJ23)),5)</f>
        <v>3.3E-4</v>
      </c>
      <c r="AK360" s="127">
        <f t="shared" si="41"/>
        <v>3.3E-4</v>
      </c>
      <c r="AL360" s="127">
        <f t="shared" si="41"/>
        <v>3.3E-4</v>
      </c>
      <c r="AM360" s="127">
        <f t="shared" si="41"/>
        <v>3.3E-4</v>
      </c>
      <c r="AN360" s="127">
        <f t="shared" si="41"/>
        <v>3.3E-4</v>
      </c>
      <c r="AO360" s="127">
        <f t="shared" si="41"/>
        <v>3.3E-4</v>
      </c>
      <c r="AP360" s="127">
        <f t="shared" si="41"/>
        <v>3.3E-4</v>
      </c>
      <c r="AQ360" s="127">
        <f t="shared" si="41"/>
        <v>3.3E-4</v>
      </c>
      <c r="AR360" s="127">
        <f t="shared" si="41"/>
        <v>3.3E-4</v>
      </c>
      <c r="AS360" s="127">
        <f t="shared" si="41"/>
        <v>3.3E-4</v>
      </c>
      <c r="AT360" s="127">
        <f t="shared" si="41"/>
        <v>3.3E-4</v>
      </c>
      <c r="AU360" s="127">
        <f t="shared" si="41"/>
        <v>3.3E-4</v>
      </c>
      <c r="AV360" s="127">
        <f t="shared" si="41"/>
        <v>3.3E-4</v>
      </c>
      <c r="AW360" s="127">
        <f t="shared" si="41"/>
        <v>3.3E-4</v>
      </c>
      <c r="AX360" s="127">
        <f t="shared" si="41"/>
        <v>3.3E-4</v>
      </c>
      <c r="AY360" s="127">
        <f t="shared" si="41"/>
        <v>3.3E-4</v>
      </c>
      <c r="AZ360" s="127">
        <f t="shared" si="41"/>
        <v>3.3E-4</v>
      </c>
      <c r="BA360" s="127">
        <f t="shared" si="41"/>
        <v>3.3E-4</v>
      </c>
      <c r="BB360" s="127">
        <f t="shared" si="41"/>
        <v>3.3E-4</v>
      </c>
    </row>
    <row r="361" spans="2:54" x14ac:dyDescent="0.3">
      <c r="B361" s="84" t="s">
        <v>183</v>
      </c>
      <c r="C361" s="394">
        <f>14.19*0.01</f>
        <v>0.1419</v>
      </c>
      <c r="D361" s="127">
        <f t="shared" ref="D361:AI361" si="42">ROUND(C361*(1+(0.8*D23)),5)</f>
        <v>0.14496999999999999</v>
      </c>
      <c r="E361" s="127">
        <f t="shared" si="42"/>
        <v>0.14821999999999999</v>
      </c>
      <c r="F361" s="127">
        <f t="shared" si="42"/>
        <v>0.15071000000000001</v>
      </c>
      <c r="G361" s="127">
        <f t="shared" si="42"/>
        <v>0.15276000000000001</v>
      </c>
      <c r="H361" s="127">
        <f t="shared" si="42"/>
        <v>0.15495999999999999</v>
      </c>
      <c r="I361" s="127">
        <f t="shared" si="42"/>
        <v>0.15694</v>
      </c>
      <c r="J361" s="127">
        <f t="shared" si="42"/>
        <v>0.15895000000000001</v>
      </c>
      <c r="K361" s="127">
        <f t="shared" si="42"/>
        <v>0.16086</v>
      </c>
      <c r="L361" s="127">
        <f t="shared" si="42"/>
        <v>0.16278999999999999</v>
      </c>
      <c r="M361" s="127">
        <f t="shared" si="42"/>
        <v>0.16474</v>
      </c>
      <c r="N361" s="127">
        <f t="shared" si="42"/>
        <v>0.16672000000000001</v>
      </c>
      <c r="O361" s="127">
        <f t="shared" si="42"/>
        <v>0.16872000000000001</v>
      </c>
      <c r="P361" s="127">
        <f t="shared" si="42"/>
        <v>0.17074</v>
      </c>
      <c r="Q361" s="127">
        <f t="shared" si="42"/>
        <v>0.17279</v>
      </c>
      <c r="R361" s="127">
        <f t="shared" si="42"/>
        <v>0.17485999999999999</v>
      </c>
      <c r="S361" s="127">
        <f t="shared" si="42"/>
        <v>0.17696000000000001</v>
      </c>
      <c r="T361" s="127">
        <f t="shared" si="42"/>
        <v>0.17907999999999999</v>
      </c>
      <c r="U361" s="127">
        <f t="shared" si="42"/>
        <v>0.18093999999999999</v>
      </c>
      <c r="V361" s="127">
        <f t="shared" si="42"/>
        <v>0.18282000000000001</v>
      </c>
      <c r="W361" s="127">
        <f t="shared" si="42"/>
        <v>0.18472</v>
      </c>
      <c r="X361" s="127">
        <f t="shared" si="42"/>
        <v>0.18664</v>
      </c>
      <c r="Y361" s="127">
        <f t="shared" si="42"/>
        <v>0.18858</v>
      </c>
      <c r="Z361" s="127">
        <f t="shared" si="42"/>
        <v>0.19053999999999999</v>
      </c>
      <c r="AA361" s="127">
        <f t="shared" si="42"/>
        <v>0.19252</v>
      </c>
      <c r="AB361" s="127">
        <f t="shared" si="42"/>
        <v>0.19452</v>
      </c>
      <c r="AC361" s="127">
        <f t="shared" si="42"/>
        <v>0.19653999999999999</v>
      </c>
      <c r="AD361" s="127">
        <f t="shared" si="42"/>
        <v>0.19858000000000001</v>
      </c>
      <c r="AE361" s="127">
        <f t="shared" si="42"/>
        <v>0.20049</v>
      </c>
      <c r="AF361" s="127">
        <f t="shared" si="42"/>
        <v>0.20241000000000001</v>
      </c>
      <c r="AG361" s="127">
        <f t="shared" si="42"/>
        <v>0.20435</v>
      </c>
      <c r="AH361" s="127">
        <f t="shared" si="42"/>
        <v>0.20630999999999999</v>
      </c>
      <c r="AI361" s="127">
        <f t="shared" si="42"/>
        <v>0.20829</v>
      </c>
      <c r="AJ361" s="127">
        <f t="shared" ref="AJ361:BB361" si="43">ROUND(AI361*(1+(0.8*AJ23)),5)</f>
        <v>0.21029</v>
      </c>
      <c r="AK361" s="127">
        <f t="shared" si="43"/>
        <v>0.21231</v>
      </c>
      <c r="AL361" s="127">
        <f t="shared" si="43"/>
        <v>0.21435000000000001</v>
      </c>
      <c r="AM361" s="127">
        <f t="shared" si="43"/>
        <v>0.21640999999999999</v>
      </c>
      <c r="AN361" s="127">
        <f t="shared" si="43"/>
        <v>0.21848999999999999</v>
      </c>
      <c r="AO361" s="127">
        <f t="shared" si="43"/>
        <v>0.22076000000000001</v>
      </c>
      <c r="AP361" s="127">
        <f t="shared" si="43"/>
        <v>0.22306000000000001</v>
      </c>
      <c r="AQ361" s="127">
        <f t="shared" si="43"/>
        <v>0.22538</v>
      </c>
      <c r="AR361" s="127">
        <f t="shared" si="43"/>
        <v>0.22772000000000001</v>
      </c>
      <c r="AS361" s="127">
        <f t="shared" si="43"/>
        <v>0.23008999999999999</v>
      </c>
      <c r="AT361" s="127">
        <f t="shared" si="43"/>
        <v>0.23247999999999999</v>
      </c>
      <c r="AU361" s="127">
        <f t="shared" si="43"/>
        <v>0.2349</v>
      </c>
      <c r="AV361" s="127">
        <f t="shared" si="43"/>
        <v>0.23734</v>
      </c>
      <c r="AW361" s="127">
        <f t="shared" si="43"/>
        <v>0.23981</v>
      </c>
      <c r="AX361" s="127">
        <f t="shared" si="43"/>
        <v>0.24229999999999999</v>
      </c>
      <c r="AY361" s="127">
        <f t="shared" si="43"/>
        <v>0.24482000000000001</v>
      </c>
      <c r="AZ361" s="127">
        <f t="shared" si="43"/>
        <v>0.24737000000000001</v>
      </c>
      <c r="BA361" s="127">
        <f t="shared" si="43"/>
        <v>0.24994</v>
      </c>
      <c r="BB361" s="127">
        <f t="shared" si="43"/>
        <v>0.25253999999999999</v>
      </c>
    </row>
    <row r="362" spans="2:54" x14ac:dyDescent="0.3">
      <c r="B362" s="84" t="s">
        <v>188</v>
      </c>
      <c r="C362" s="394">
        <f>0.88*0.01</f>
        <v>8.8000000000000005E-3</v>
      </c>
      <c r="D362" s="127">
        <f t="shared" ref="D362:AI362" si="44">ROUND(C362*(1+(0.8*D23)),5)</f>
        <v>8.9899999999999997E-3</v>
      </c>
      <c r="E362" s="127">
        <f t="shared" si="44"/>
        <v>9.1900000000000003E-3</v>
      </c>
      <c r="F362" s="127">
        <f t="shared" si="44"/>
        <v>9.3399999999999993E-3</v>
      </c>
      <c r="G362" s="127">
        <f t="shared" si="44"/>
        <v>9.4699999999999993E-3</v>
      </c>
      <c r="H362" s="127">
        <f t="shared" si="44"/>
        <v>9.6100000000000005E-3</v>
      </c>
      <c r="I362" s="127">
        <f t="shared" si="44"/>
        <v>9.7300000000000008E-3</v>
      </c>
      <c r="J362" s="127">
        <f t="shared" si="44"/>
        <v>9.8499999999999994E-3</v>
      </c>
      <c r="K362" s="127">
        <f t="shared" si="44"/>
        <v>9.9699999999999997E-3</v>
      </c>
      <c r="L362" s="127">
        <f t="shared" si="44"/>
        <v>1.009E-2</v>
      </c>
      <c r="M362" s="127">
        <f t="shared" si="44"/>
        <v>1.021E-2</v>
      </c>
      <c r="N362" s="127">
        <f t="shared" si="44"/>
        <v>1.0330000000000001E-2</v>
      </c>
      <c r="O362" s="127">
        <f t="shared" si="44"/>
        <v>1.0449999999999999E-2</v>
      </c>
      <c r="P362" s="127">
        <f t="shared" si="44"/>
        <v>1.0580000000000001E-2</v>
      </c>
      <c r="Q362" s="127">
        <f t="shared" si="44"/>
        <v>1.0710000000000001E-2</v>
      </c>
      <c r="R362" s="127">
        <f t="shared" si="44"/>
        <v>1.0840000000000001E-2</v>
      </c>
      <c r="S362" s="127">
        <f t="shared" si="44"/>
        <v>1.0970000000000001E-2</v>
      </c>
      <c r="T362" s="127">
        <f t="shared" si="44"/>
        <v>1.11E-2</v>
      </c>
      <c r="U362" s="127">
        <f t="shared" si="44"/>
        <v>1.1220000000000001E-2</v>
      </c>
      <c r="V362" s="127">
        <f t="shared" si="44"/>
        <v>1.1339999999999999E-2</v>
      </c>
      <c r="W362" s="127">
        <f t="shared" si="44"/>
        <v>1.146E-2</v>
      </c>
      <c r="X362" s="127">
        <f t="shared" si="44"/>
        <v>1.158E-2</v>
      </c>
      <c r="Y362" s="127">
        <f t="shared" si="44"/>
        <v>1.17E-2</v>
      </c>
      <c r="Z362" s="127">
        <f t="shared" si="44"/>
        <v>1.1820000000000001E-2</v>
      </c>
      <c r="AA362" s="127">
        <f t="shared" si="44"/>
        <v>1.1939999999999999E-2</v>
      </c>
      <c r="AB362" s="127">
        <f t="shared" si="44"/>
        <v>1.206E-2</v>
      </c>
      <c r="AC362" s="127">
        <f t="shared" si="44"/>
        <v>1.2189999999999999E-2</v>
      </c>
      <c r="AD362" s="127">
        <f t="shared" si="44"/>
        <v>1.2319999999999999E-2</v>
      </c>
      <c r="AE362" s="127">
        <f t="shared" si="44"/>
        <v>1.244E-2</v>
      </c>
      <c r="AF362" s="127">
        <f t="shared" si="44"/>
        <v>1.256E-2</v>
      </c>
      <c r="AG362" s="127">
        <f t="shared" si="44"/>
        <v>1.268E-2</v>
      </c>
      <c r="AH362" s="127">
        <f t="shared" si="44"/>
        <v>1.2800000000000001E-2</v>
      </c>
      <c r="AI362" s="127">
        <f t="shared" si="44"/>
        <v>1.2919999999999999E-2</v>
      </c>
      <c r="AJ362" s="127">
        <f t="shared" ref="AJ362:BB362" si="45">ROUND(AI362*(1+(0.8*AJ23)),5)</f>
        <v>1.304E-2</v>
      </c>
      <c r="AK362" s="127">
        <f t="shared" si="45"/>
        <v>1.3169999999999999E-2</v>
      </c>
      <c r="AL362" s="127">
        <f t="shared" si="45"/>
        <v>1.3299999999999999E-2</v>
      </c>
      <c r="AM362" s="127">
        <f t="shared" si="45"/>
        <v>1.3429999999999999E-2</v>
      </c>
      <c r="AN362" s="127">
        <f t="shared" si="45"/>
        <v>1.3559999999999999E-2</v>
      </c>
      <c r="AO362" s="127">
        <f t="shared" si="45"/>
        <v>1.37E-2</v>
      </c>
      <c r="AP362" s="127">
        <f t="shared" si="45"/>
        <v>1.384E-2</v>
      </c>
      <c r="AQ362" s="127">
        <f t="shared" si="45"/>
        <v>1.3979999999999999E-2</v>
      </c>
      <c r="AR362" s="127">
        <f t="shared" si="45"/>
        <v>1.413E-2</v>
      </c>
      <c r="AS362" s="127">
        <f t="shared" si="45"/>
        <v>1.4279999999999999E-2</v>
      </c>
      <c r="AT362" s="127">
        <f t="shared" si="45"/>
        <v>1.443E-2</v>
      </c>
      <c r="AU362" s="127">
        <f t="shared" si="45"/>
        <v>1.4579999999999999E-2</v>
      </c>
      <c r="AV362" s="127">
        <f t="shared" si="45"/>
        <v>1.473E-2</v>
      </c>
      <c r="AW362" s="127">
        <f t="shared" si="45"/>
        <v>1.4880000000000001E-2</v>
      </c>
      <c r="AX362" s="127">
        <f t="shared" si="45"/>
        <v>1.503E-2</v>
      </c>
      <c r="AY362" s="127">
        <f t="shared" si="45"/>
        <v>1.519E-2</v>
      </c>
      <c r="AZ362" s="127">
        <f t="shared" si="45"/>
        <v>1.5350000000000001E-2</v>
      </c>
      <c r="BA362" s="127">
        <f t="shared" si="45"/>
        <v>1.5509999999999999E-2</v>
      </c>
      <c r="BB362" s="127">
        <f t="shared" si="45"/>
        <v>1.567E-2</v>
      </c>
    </row>
    <row r="363" spans="2:54" x14ac:dyDescent="0.3">
      <c r="B363" s="84" t="s">
        <v>193</v>
      </c>
      <c r="C363" s="394">
        <f>0.11*0.01</f>
        <v>1.1000000000000001E-3</v>
      </c>
      <c r="D363" s="127">
        <f t="shared" ref="D363:AI363" si="46">ROUND(C363*(1+(0.8*D23)),5)</f>
        <v>1.1199999999999999E-3</v>
      </c>
      <c r="E363" s="127">
        <f t="shared" si="46"/>
        <v>1.15E-3</v>
      </c>
      <c r="F363" s="127">
        <f t="shared" si="46"/>
        <v>1.17E-3</v>
      </c>
      <c r="G363" s="127">
        <f t="shared" si="46"/>
        <v>1.1900000000000001E-3</v>
      </c>
      <c r="H363" s="127">
        <f t="shared" si="46"/>
        <v>1.2099999999999999E-3</v>
      </c>
      <c r="I363" s="127">
        <f t="shared" si="46"/>
        <v>1.23E-3</v>
      </c>
      <c r="J363" s="127">
        <f t="shared" si="46"/>
        <v>1.25E-3</v>
      </c>
      <c r="K363" s="127">
        <f t="shared" si="46"/>
        <v>1.2700000000000001E-3</v>
      </c>
      <c r="L363" s="127">
        <f t="shared" si="46"/>
        <v>1.2899999999999999E-3</v>
      </c>
      <c r="M363" s="127">
        <f t="shared" si="46"/>
        <v>1.31E-3</v>
      </c>
      <c r="N363" s="127">
        <f t="shared" si="46"/>
        <v>1.33E-3</v>
      </c>
      <c r="O363" s="127">
        <f t="shared" si="46"/>
        <v>1.3500000000000001E-3</v>
      </c>
      <c r="P363" s="127">
        <f t="shared" si="46"/>
        <v>1.3699999999999999E-3</v>
      </c>
      <c r="Q363" s="127">
        <f t="shared" si="46"/>
        <v>1.39E-3</v>
      </c>
      <c r="R363" s="127">
        <f t="shared" si="46"/>
        <v>1.41E-3</v>
      </c>
      <c r="S363" s="127">
        <f t="shared" si="46"/>
        <v>1.4300000000000001E-3</v>
      </c>
      <c r="T363" s="127">
        <f t="shared" si="46"/>
        <v>1.4499999999999999E-3</v>
      </c>
      <c r="U363" s="127">
        <f t="shared" si="46"/>
        <v>1.47E-3</v>
      </c>
      <c r="V363" s="127">
        <f t="shared" si="46"/>
        <v>1.49E-3</v>
      </c>
      <c r="W363" s="127">
        <f t="shared" si="46"/>
        <v>1.5100000000000001E-3</v>
      </c>
      <c r="X363" s="127">
        <f t="shared" si="46"/>
        <v>1.5299999999999999E-3</v>
      </c>
      <c r="Y363" s="127">
        <f t="shared" si="46"/>
        <v>1.5499999999999999E-3</v>
      </c>
      <c r="Z363" s="127">
        <f t="shared" si="46"/>
        <v>1.57E-3</v>
      </c>
      <c r="AA363" s="127">
        <f t="shared" si="46"/>
        <v>1.5900000000000001E-3</v>
      </c>
      <c r="AB363" s="127">
        <f t="shared" si="46"/>
        <v>1.6100000000000001E-3</v>
      </c>
      <c r="AC363" s="127">
        <f t="shared" si="46"/>
        <v>1.6299999999999999E-3</v>
      </c>
      <c r="AD363" s="127">
        <f t="shared" si="46"/>
        <v>1.65E-3</v>
      </c>
      <c r="AE363" s="127">
        <f t="shared" si="46"/>
        <v>1.67E-3</v>
      </c>
      <c r="AF363" s="127">
        <f t="shared" si="46"/>
        <v>1.6900000000000001E-3</v>
      </c>
      <c r="AG363" s="127">
        <f t="shared" si="46"/>
        <v>1.7099999999999999E-3</v>
      </c>
      <c r="AH363" s="127">
        <f t="shared" si="46"/>
        <v>1.73E-3</v>
      </c>
      <c r="AI363" s="127">
        <f t="shared" si="46"/>
        <v>1.75E-3</v>
      </c>
      <c r="AJ363" s="127">
        <f t="shared" ref="AJ363:BB363" si="47">ROUND(AI363*(1+(0.8*AJ23)),5)</f>
        <v>1.7700000000000001E-3</v>
      </c>
      <c r="AK363" s="127">
        <f t="shared" si="47"/>
        <v>1.7899999999999999E-3</v>
      </c>
      <c r="AL363" s="127">
        <f t="shared" si="47"/>
        <v>1.81E-3</v>
      </c>
      <c r="AM363" s="127">
        <f t="shared" si="47"/>
        <v>1.83E-3</v>
      </c>
      <c r="AN363" s="127">
        <f t="shared" si="47"/>
        <v>1.8500000000000001E-3</v>
      </c>
      <c r="AO363" s="127">
        <f t="shared" si="47"/>
        <v>1.8699999999999999E-3</v>
      </c>
      <c r="AP363" s="127">
        <f t="shared" si="47"/>
        <v>1.89E-3</v>
      </c>
      <c r="AQ363" s="127">
        <f t="shared" si="47"/>
        <v>1.91E-3</v>
      </c>
      <c r="AR363" s="127">
        <f t="shared" si="47"/>
        <v>1.9300000000000001E-3</v>
      </c>
      <c r="AS363" s="127">
        <f t="shared" si="47"/>
        <v>1.9499999999999999E-3</v>
      </c>
      <c r="AT363" s="127">
        <f t="shared" si="47"/>
        <v>1.97E-3</v>
      </c>
      <c r="AU363" s="127">
        <f t="shared" si="47"/>
        <v>1.99E-3</v>
      </c>
      <c r="AV363" s="127">
        <f t="shared" si="47"/>
        <v>2.0100000000000001E-3</v>
      </c>
      <c r="AW363" s="127">
        <f t="shared" si="47"/>
        <v>2.0300000000000001E-3</v>
      </c>
      <c r="AX363" s="127">
        <f t="shared" si="47"/>
        <v>2.0500000000000002E-3</v>
      </c>
      <c r="AY363" s="127">
        <f t="shared" si="47"/>
        <v>2.0699999999999998E-3</v>
      </c>
      <c r="AZ363" s="127">
        <f t="shared" si="47"/>
        <v>2.0899999999999998E-3</v>
      </c>
      <c r="BA363" s="127">
        <f t="shared" si="47"/>
        <v>2.1099999999999999E-3</v>
      </c>
      <c r="BB363" s="127">
        <f t="shared" si="47"/>
        <v>2.1299999999999999E-3</v>
      </c>
    </row>
    <row r="364" spans="2:54" x14ac:dyDescent="0.3">
      <c r="B364" s="84" t="s">
        <v>184</v>
      </c>
      <c r="C364" s="394">
        <f>19.88*0.01</f>
        <v>0.1988</v>
      </c>
      <c r="D364" s="127">
        <f t="shared" ref="D364:AI364" si="48">ROUND(C364*(1+(0.8*D23)),5)</f>
        <v>0.20308999999999999</v>
      </c>
      <c r="E364" s="127">
        <f t="shared" si="48"/>
        <v>0.20763999999999999</v>
      </c>
      <c r="F364" s="127">
        <f t="shared" si="48"/>
        <v>0.21113000000000001</v>
      </c>
      <c r="G364" s="127">
        <f t="shared" si="48"/>
        <v>0.214</v>
      </c>
      <c r="H364" s="127">
        <f t="shared" si="48"/>
        <v>0.21708</v>
      </c>
      <c r="I364" s="127">
        <f t="shared" si="48"/>
        <v>0.21986</v>
      </c>
      <c r="J364" s="127">
        <f t="shared" si="48"/>
        <v>0.22267000000000001</v>
      </c>
      <c r="K364" s="127">
        <f t="shared" si="48"/>
        <v>0.22534000000000001</v>
      </c>
      <c r="L364" s="127">
        <f t="shared" si="48"/>
        <v>0.22803999999999999</v>
      </c>
      <c r="M364" s="127">
        <f t="shared" si="48"/>
        <v>0.23078000000000001</v>
      </c>
      <c r="N364" s="127">
        <f t="shared" si="48"/>
        <v>0.23355000000000001</v>
      </c>
      <c r="O364" s="127">
        <f t="shared" si="48"/>
        <v>0.23635</v>
      </c>
      <c r="P364" s="127">
        <f t="shared" si="48"/>
        <v>0.23919000000000001</v>
      </c>
      <c r="Q364" s="127">
        <f t="shared" si="48"/>
        <v>0.24206</v>
      </c>
      <c r="R364" s="127">
        <f t="shared" si="48"/>
        <v>0.24496000000000001</v>
      </c>
      <c r="S364" s="127">
        <f t="shared" si="48"/>
        <v>0.24790000000000001</v>
      </c>
      <c r="T364" s="127">
        <f t="shared" si="48"/>
        <v>0.25086999999999998</v>
      </c>
      <c r="U364" s="127">
        <f t="shared" si="48"/>
        <v>0.25347999999999998</v>
      </c>
      <c r="V364" s="127">
        <f t="shared" si="48"/>
        <v>0.25612000000000001</v>
      </c>
      <c r="W364" s="127">
        <f t="shared" si="48"/>
        <v>0.25878000000000001</v>
      </c>
      <c r="X364" s="127">
        <f t="shared" si="48"/>
        <v>0.26146999999999998</v>
      </c>
      <c r="Y364" s="127">
        <f t="shared" si="48"/>
        <v>0.26418999999999998</v>
      </c>
      <c r="Z364" s="127">
        <f t="shared" si="48"/>
        <v>0.26694000000000001</v>
      </c>
      <c r="AA364" s="127">
        <f t="shared" si="48"/>
        <v>0.26972000000000002</v>
      </c>
      <c r="AB364" s="127">
        <f t="shared" si="48"/>
        <v>0.27252999999999999</v>
      </c>
      <c r="AC364" s="127">
        <f t="shared" si="48"/>
        <v>0.27535999999999999</v>
      </c>
      <c r="AD364" s="127">
        <f t="shared" si="48"/>
        <v>0.27822000000000002</v>
      </c>
      <c r="AE364" s="127">
        <f t="shared" si="48"/>
        <v>0.28088999999999997</v>
      </c>
      <c r="AF364" s="127">
        <f t="shared" si="48"/>
        <v>0.28359000000000001</v>
      </c>
      <c r="AG364" s="127">
        <f t="shared" si="48"/>
        <v>0.28631000000000001</v>
      </c>
      <c r="AH364" s="127">
        <f t="shared" si="48"/>
        <v>0.28905999999999998</v>
      </c>
      <c r="AI364" s="127">
        <f t="shared" si="48"/>
        <v>0.29182999999999998</v>
      </c>
      <c r="AJ364" s="127">
        <f t="shared" ref="AJ364:BB364" si="49">ROUND(AI364*(1+(0.8*AJ23)),5)</f>
        <v>0.29463</v>
      </c>
      <c r="AK364" s="127">
        <f t="shared" si="49"/>
        <v>0.29746</v>
      </c>
      <c r="AL364" s="127">
        <f t="shared" si="49"/>
        <v>0.30031999999999998</v>
      </c>
      <c r="AM364" s="127">
        <f t="shared" si="49"/>
        <v>0.30320000000000003</v>
      </c>
      <c r="AN364" s="127">
        <f t="shared" si="49"/>
        <v>0.30610999999999999</v>
      </c>
      <c r="AO364" s="127">
        <f t="shared" si="49"/>
        <v>0.30929000000000001</v>
      </c>
      <c r="AP364" s="127">
        <f t="shared" si="49"/>
        <v>0.31251000000000001</v>
      </c>
      <c r="AQ364" s="127">
        <f t="shared" si="49"/>
        <v>0.31575999999999999</v>
      </c>
      <c r="AR364" s="127">
        <f t="shared" si="49"/>
        <v>0.31903999999999999</v>
      </c>
      <c r="AS364" s="127">
        <f t="shared" si="49"/>
        <v>0.32235999999999998</v>
      </c>
      <c r="AT364" s="127">
        <f t="shared" si="49"/>
        <v>0.32571</v>
      </c>
      <c r="AU364" s="127">
        <f t="shared" si="49"/>
        <v>0.3291</v>
      </c>
      <c r="AV364" s="127">
        <f t="shared" si="49"/>
        <v>0.33251999999999998</v>
      </c>
      <c r="AW364" s="127">
        <f t="shared" si="49"/>
        <v>0.33598</v>
      </c>
      <c r="AX364" s="127">
        <f t="shared" si="49"/>
        <v>0.33946999999999999</v>
      </c>
      <c r="AY364" s="127">
        <f t="shared" si="49"/>
        <v>0.34300000000000003</v>
      </c>
      <c r="AZ364" s="127">
        <f t="shared" si="49"/>
        <v>0.34656999999999999</v>
      </c>
      <c r="BA364" s="127">
        <f t="shared" si="49"/>
        <v>0.35016999999999998</v>
      </c>
      <c r="BB364" s="127">
        <f t="shared" si="49"/>
        <v>0.35381000000000001</v>
      </c>
    </row>
    <row r="365" spans="2:54" x14ac:dyDescent="0.3">
      <c r="B365" s="84" t="s">
        <v>189</v>
      </c>
      <c r="C365" s="394">
        <f>1.24*0.01</f>
        <v>1.24E-2</v>
      </c>
      <c r="D365" s="127">
        <f t="shared" ref="D365:AI365" si="50">ROUND(C365*(1+(0.8*D23)),5)</f>
        <v>1.2670000000000001E-2</v>
      </c>
      <c r="E365" s="127">
        <f t="shared" si="50"/>
        <v>1.295E-2</v>
      </c>
      <c r="F365" s="127">
        <f t="shared" si="50"/>
        <v>1.3169999999999999E-2</v>
      </c>
      <c r="G365" s="127">
        <f t="shared" si="50"/>
        <v>1.3350000000000001E-2</v>
      </c>
      <c r="H365" s="127">
        <f t="shared" si="50"/>
        <v>1.354E-2</v>
      </c>
      <c r="I365" s="127">
        <f t="shared" si="50"/>
        <v>1.371E-2</v>
      </c>
      <c r="J365" s="127">
        <f t="shared" si="50"/>
        <v>1.389E-2</v>
      </c>
      <c r="K365" s="127">
        <f t="shared" si="50"/>
        <v>1.406E-2</v>
      </c>
      <c r="L365" s="127">
        <f t="shared" si="50"/>
        <v>1.423E-2</v>
      </c>
      <c r="M365" s="127">
        <f t="shared" si="50"/>
        <v>1.44E-2</v>
      </c>
      <c r="N365" s="127">
        <f t="shared" si="50"/>
        <v>1.457E-2</v>
      </c>
      <c r="O365" s="127">
        <f t="shared" si="50"/>
        <v>1.474E-2</v>
      </c>
      <c r="P365" s="127">
        <f t="shared" si="50"/>
        <v>1.4919999999999999E-2</v>
      </c>
      <c r="Q365" s="127">
        <f t="shared" si="50"/>
        <v>1.5100000000000001E-2</v>
      </c>
      <c r="R365" s="127">
        <f t="shared" si="50"/>
        <v>1.528E-2</v>
      </c>
      <c r="S365" s="127">
        <f t="shared" si="50"/>
        <v>1.546E-2</v>
      </c>
      <c r="T365" s="127">
        <f t="shared" si="50"/>
        <v>1.5650000000000001E-2</v>
      </c>
      <c r="U365" s="127">
        <f t="shared" si="50"/>
        <v>1.5810000000000001E-2</v>
      </c>
      <c r="V365" s="127">
        <f t="shared" si="50"/>
        <v>1.5970000000000002E-2</v>
      </c>
      <c r="W365" s="127">
        <f t="shared" si="50"/>
        <v>1.6140000000000002E-2</v>
      </c>
      <c r="X365" s="127">
        <f t="shared" si="50"/>
        <v>1.6310000000000002E-2</v>
      </c>
      <c r="Y365" s="127">
        <f t="shared" si="50"/>
        <v>1.6480000000000002E-2</v>
      </c>
      <c r="Z365" s="127">
        <f t="shared" si="50"/>
        <v>1.6650000000000002E-2</v>
      </c>
      <c r="AA365" s="127">
        <f t="shared" si="50"/>
        <v>1.6820000000000002E-2</v>
      </c>
      <c r="AB365" s="127">
        <f t="shared" si="50"/>
        <v>1.6990000000000002E-2</v>
      </c>
      <c r="AC365" s="127">
        <f t="shared" si="50"/>
        <v>1.7170000000000001E-2</v>
      </c>
      <c r="AD365" s="127">
        <f t="shared" si="50"/>
        <v>1.7350000000000001E-2</v>
      </c>
      <c r="AE365" s="127">
        <f t="shared" si="50"/>
        <v>1.7520000000000001E-2</v>
      </c>
      <c r="AF365" s="127">
        <f t="shared" si="50"/>
        <v>1.7690000000000001E-2</v>
      </c>
      <c r="AG365" s="127">
        <f t="shared" si="50"/>
        <v>1.7860000000000001E-2</v>
      </c>
      <c r="AH365" s="127">
        <f t="shared" si="50"/>
        <v>1.8030000000000001E-2</v>
      </c>
      <c r="AI365" s="127">
        <f t="shared" si="50"/>
        <v>1.8200000000000001E-2</v>
      </c>
      <c r="AJ365" s="127">
        <f t="shared" ref="AJ365:BB365" si="51">ROUND(AI365*(1+(0.8*AJ23)),5)</f>
        <v>1.8370000000000001E-2</v>
      </c>
      <c r="AK365" s="127">
        <f t="shared" si="51"/>
        <v>1.8550000000000001E-2</v>
      </c>
      <c r="AL365" s="127">
        <f t="shared" si="51"/>
        <v>1.873E-2</v>
      </c>
      <c r="AM365" s="127">
        <f t="shared" si="51"/>
        <v>1.891E-2</v>
      </c>
      <c r="AN365" s="127">
        <f t="shared" si="51"/>
        <v>1.9089999999999999E-2</v>
      </c>
      <c r="AO365" s="127">
        <f t="shared" si="51"/>
        <v>1.9290000000000002E-2</v>
      </c>
      <c r="AP365" s="127">
        <f t="shared" si="51"/>
        <v>1.949E-2</v>
      </c>
      <c r="AQ365" s="127">
        <f t="shared" si="51"/>
        <v>1.9689999999999999E-2</v>
      </c>
      <c r="AR365" s="127">
        <f t="shared" si="51"/>
        <v>1.9890000000000001E-2</v>
      </c>
      <c r="AS365" s="127">
        <f t="shared" si="51"/>
        <v>2.01E-2</v>
      </c>
      <c r="AT365" s="127">
        <f t="shared" si="51"/>
        <v>2.0310000000000002E-2</v>
      </c>
      <c r="AU365" s="127">
        <f t="shared" si="51"/>
        <v>2.052E-2</v>
      </c>
      <c r="AV365" s="127">
        <f t="shared" si="51"/>
        <v>2.0729999999999998E-2</v>
      </c>
      <c r="AW365" s="127">
        <f t="shared" si="51"/>
        <v>2.095E-2</v>
      </c>
      <c r="AX365" s="127">
        <f t="shared" si="51"/>
        <v>2.1170000000000001E-2</v>
      </c>
      <c r="AY365" s="127">
        <f t="shared" si="51"/>
        <v>2.1389999999999999E-2</v>
      </c>
      <c r="AZ365" s="127">
        <f t="shared" si="51"/>
        <v>2.1610000000000001E-2</v>
      </c>
      <c r="BA365" s="127">
        <f t="shared" si="51"/>
        <v>2.1829999999999999E-2</v>
      </c>
      <c r="BB365" s="127">
        <f t="shared" si="51"/>
        <v>2.206E-2</v>
      </c>
    </row>
    <row r="366" spans="2:54" x14ac:dyDescent="0.3">
      <c r="B366" s="84" t="s">
        <v>194</v>
      </c>
      <c r="C366" s="394">
        <f>0.15*0.01</f>
        <v>1.5E-3</v>
      </c>
      <c r="D366" s="127">
        <f t="shared" ref="D366:AI366" si="52">ROUND(C366*(1+(0.8*D23)),5)</f>
        <v>1.5299999999999999E-3</v>
      </c>
      <c r="E366" s="127">
        <f t="shared" si="52"/>
        <v>1.56E-3</v>
      </c>
      <c r="F366" s="127">
        <f t="shared" si="52"/>
        <v>1.5900000000000001E-3</v>
      </c>
      <c r="G366" s="127">
        <f t="shared" si="52"/>
        <v>1.6100000000000001E-3</v>
      </c>
      <c r="H366" s="127">
        <f t="shared" si="52"/>
        <v>1.6299999999999999E-3</v>
      </c>
      <c r="I366" s="127">
        <f t="shared" si="52"/>
        <v>1.65E-3</v>
      </c>
      <c r="J366" s="127">
        <f t="shared" si="52"/>
        <v>1.67E-3</v>
      </c>
      <c r="K366" s="127">
        <f t="shared" si="52"/>
        <v>1.6900000000000001E-3</v>
      </c>
      <c r="L366" s="127">
        <f t="shared" si="52"/>
        <v>1.7099999999999999E-3</v>
      </c>
      <c r="M366" s="127">
        <f t="shared" si="52"/>
        <v>1.73E-3</v>
      </c>
      <c r="N366" s="127">
        <f t="shared" si="52"/>
        <v>1.75E-3</v>
      </c>
      <c r="O366" s="127">
        <f t="shared" si="52"/>
        <v>1.7700000000000001E-3</v>
      </c>
      <c r="P366" s="127">
        <f t="shared" si="52"/>
        <v>1.7899999999999999E-3</v>
      </c>
      <c r="Q366" s="127">
        <f t="shared" si="52"/>
        <v>1.81E-3</v>
      </c>
      <c r="R366" s="127">
        <f t="shared" si="52"/>
        <v>1.83E-3</v>
      </c>
      <c r="S366" s="127">
        <f t="shared" si="52"/>
        <v>1.8500000000000001E-3</v>
      </c>
      <c r="T366" s="127">
        <f t="shared" si="52"/>
        <v>1.8699999999999999E-3</v>
      </c>
      <c r="U366" s="127">
        <f t="shared" si="52"/>
        <v>1.89E-3</v>
      </c>
      <c r="V366" s="127">
        <f t="shared" si="52"/>
        <v>1.91E-3</v>
      </c>
      <c r="W366" s="127">
        <f t="shared" si="52"/>
        <v>1.9300000000000001E-3</v>
      </c>
      <c r="X366" s="127">
        <f t="shared" si="52"/>
        <v>1.9499999999999999E-3</v>
      </c>
      <c r="Y366" s="127">
        <f t="shared" si="52"/>
        <v>1.97E-3</v>
      </c>
      <c r="Z366" s="127">
        <f t="shared" si="52"/>
        <v>1.99E-3</v>
      </c>
      <c r="AA366" s="127">
        <f t="shared" si="52"/>
        <v>2.0100000000000001E-3</v>
      </c>
      <c r="AB366" s="127">
        <f t="shared" si="52"/>
        <v>2.0300000000000001E-3</v>
      </c>
      <c r="AC366" s="127">
        <f t="shared" si="52"/>
        <v>2.0500000000000002E-3</v>
      </c>
      <c r="AD366" s="127">
        <f t="shared" si="52"/>
        <v>2.0699999999999998E-3</v>
      </c>
      <c r="AE366" s="127">
        <f t="shared" si="52"/>
        <v>2.0899999999999998E-3</v>
      </c>
      <c r="AF366" s="127">
        <f t="shared" si="52"/>
        <v>2.1099999999999999E-3</v>
      </c>
      <c r="AG366" s="127">
        <f t="shared" si="52"/>
        <v>2.1299999999999999E-3</v>
      </c>
      <c r="AH366" s="127">
        <f t="shared" si="52"/>
        <v>2.15E-3</v>
      </c>
      <c r="AI366" s="127">
        <f t="shared" si="52"/>
        <v>2.1700000000000001E-3</v>
      </c>
      <c r="AJ366" s="127">
        <f t="shared" ref="AJ366:BB366" si="53">ROUND(AI366*(1+(0.8*AJ23)),5)</f>
        <v>2.1900000000000001E-3</v>
      </c>
      <c r="AK366" s="127">
        <f t="shared" si="53"/>
        <v>2.2100000000000002E-3</v>
      </c>
      <c r="AL366" s="127">
        <f t="shared" si="53"/>
        <v>2.2300000000000002E-3</v>
      </c>
      <c r="AM366" s="127">
        <f t="shared" si="53"/>
        <v>2.2499999999999998E-3</v>
      </c>
      <c r="AN366" s="127">
        <f t="shared" si="53"/>
        <v>2.2699999999999999E-3</v>
      </c>
      <c r="AO366" s="127">
        <f t="shared" si="53"/>
        <v>2.2899999999999999E-3</v>
      </c>
      <c r="AP366" s="127">
        <f t="shared" si="53"/>
        <v>2.31E-3</v>
      </c>
      <c r="AQ366" s="127">
        <f t="shared" si="53"/>
        <v>2.33E-3</v>
      </c>
      <c r="AR366" s="127">
        <f t="shared" si="53"/>
        <v>2.3500000000000001E-3</v>
      </c>
      <c r="AS366" s="127">
        <f t="shared" si="53"/>
        <v>2.3700000000000001E-3</v>
      </c>
      <c r="AT366" s="127">
        <f t="shared" si="53"/>
        <v>2.3900000000000002E-3</v>
      </c>
      <c r="AU366" s="127">
        <f t="shared" si="53"/>
        <v>2.4099999999999998E-3</v>
      </c>
      <c r="AV366" s="127">
        <f t="shared" si="53"/>
        <v>2.4399999999999999E-3</v>
      </c>
      <c r="AW366" s="127">
        <f t="shared" si="53"/>
        <v>2.47E-3</v>
      </c>
      <c r="AX366" s="127">
        <f t="shared" si="53"/>
        <v>2.5000000000000001E-3</v>
      </c>
      <c r="AY366" s="127">
        <f t="shared" si="53"/>
        <v>2.5300000000000001E-3</v>
      </c>
      <c r="AZ366" s="127">
        <f t="shared" si="53"/>
        <v>2.5600000000000002E-3</v>
      </c>
      <c r="BA366" s="127">
        <f t="shared" si="53"/>
        <v>2.5899999999999999E-3</v>
      </c>
      <c r="BB366" s="127">
        <f t="shared" si="53"/>
        <v>2.6199999999999999E-3</v>
      </c>
    </row>
    <row r="367" spans="2:54" x14ac:dyDescent="0.3">
      <c r="B367" s="84" t="s">
        <v>185</v>
      </c>
      <c r="C367" s="394">
        <f>15.23*0.01</f>
        <v>0.15230000000000002</v>
      </c>
      <c r="D367" s="127">
        <f t="shared" ref="D367:AI367" si="54">ROUND(C367*(1+(0.8*D23)),5)</f>
        <v>0.15559000000000001</v>
      </c>
      <c r="E367" s="127">
        <f t="shared" si="54"/>
        <v>0.15908</v>
      </c>
      <c r="F367" s="127">
        <f t="shared" si="54"/>
        <v>0.16175</v>
      </c>
      <c r="G367" s="127">
        <f t="shared" si="54"/>
        <v>0.16395000000000001</v>
      </c>
      <c r="H367" s="127">
        <f t="shared" si="54"/>
        <v>0.16631000000000001</v>
      </c>
      <c r="I367" s="127">
        <f t="shared" si="54"/>
        <v>0.16844000000000001</v>
      </c>
      <c r="J367" s="127">
        <f t="shared" si="54"/>
        <v>0.1706</v>
      </c>
      <c r="K367" s="127">
        <f t="shared" si="54"/>
        <v>0.17265</v>
      </c>
      <c r="L367" s="127">
        <f t="shared" si="54"/>
        <v>0.17471999999999999</v>
      </c>
      <c r="M367" s="127">
        <f t="shared" si="54"/>
        <v>0.17682</v>
      </c>
      <c r="N367" s="127">
        <f t="shared" si="54"/>
        <v>0.17893999999999999</v>
      </c>
      <c r="O367" s="127">
        <f t="shared" si="54"/>
        <v>0.18109</v>
      </c>
      <c r="P367" s="127">
        <f t="shared" si="54"/>
        <v>0.18326000000000001</v>
      </c>
      <c r="Q367" s="127">
        <f t="shared" si="54"/>
        <v>0.18546000000000001</v>
      </c>
      <c r="R367" s="127">
        <f t="shared" si="54"/>
        <v>0.18769</v>
      </c>
      <c r="S367" s="127">
        <f t="shared" si="54"/>
        <v>0.18994</v>
      </c>
      <c r="T367" s="127">
        <f t="shared" si="54"/>
        <v>0.19222</v>
      </c>
      <c r="U367" s="127">
        <f t="shared" si="54"/>
        <v>0.19422</v>
      </c>
      <c r="V367" s="127">
        <f t="shared" si="54"/>
        <v>0.19624</v>
      </c>
      <c r="W367" s="127">
        <f t="shared" si="54"/>
        <v>0.19828000000000001</v>
      </c>
      <c r="X367" s="127">
        <f t="shared" si="54"/>
        <v>0.20033999999999999</v>
      </c>
      <c r="Y367" s="127">
        <f t="shared" si="54"/>
        <v>0.20241999999999999</v>
      </c>
      <c r="Z367" s="127">
        <f t="shared" si="54"/>
        <v>0.20452999999999999</v>
      </c>
      <c r="AA367" s="127">
        <f t="shared" si="54"/>
        <v>0.20666000000000001</v>
      </c>
      <c r="AB367" s="127">
        <f t="shared" si="54"/>
        <v>0.20881</v>
      </c>
      <c r="AC367" s="127">
        <f t="shared" si="54"/>
        <v>0.21098</v>
      </c>
      <c r="AD367" s="127">
        <f t="shared" si="54"/>
        <v>0.21317</v>
      </c>
      <c r="AE367" s="127">
        <f t="shared" si="54"/>
        <v>0.21521999999999999</v>
      </c>
      <c r="AF367" s="127">
        <f t="shared" si="54"/>
        <v>0.21729000000000001</v>
      </c>
      <c r="AG367" s="127">
        <f t="shared" si="54"/>
        <v>0.21937999999999999</v>
      </c>
      <c r="AH367" s="127">
        <f t="shared" si="54"/>
        <v>0.22148999999999999</v>
      </c>
      <c r="AI367" s="127">
        <f t="shared" si="54"/>
        <v>0.22362000000000001</v>
      </c>
      <c r="AJ367" s="127">
        <f t="shared" ref="AJ367:BB367" si="55">ROUND(AI367*(1+(0.8*AJ23)),5)</f>
        <v>0.22577</v>
      </c>
      <c r="AK367" s="127">
        <f t="shared" si="55"/>
        <v>0.22794</v>
      </c>
      <c r="AL367" s="127">
        <f t="shared" si="55"/>
        <v>0.23013</v>
      </c>
      <c r="AM367" s="127">
        <f t="shared" si="55"/>
        <v>0.23233999999999999</v>
      </c>
      <c r="AN367" s="127">
        <f t="shared" si="55"/>
        <v>0.23457</v>
      </c>
      <c r="AO367" s="127">
        <f t="shared" si="55"/>
        <v>0.23701</v>
      </c>
      <c r="AP367" s="127">
        <f t="shared" si="55"/>
        <v>0.23946999999999999</v>
      </c>
      <c r="AQ367" s="127">
        <f t="shared" si="55"/>
        <v>0.24196000000000001</v>
      </c>
      <c r="AR367" s="127">
        <f t="shared" si="55"/>
        <v>0.24448</v>
      </c>
      <c r="AS367" s="127">
        <f t="shared" si="55"/>
        <v>0.24701999999999999</v>
      </c>
      <c r="AT367" s="127">
        <f t="shared" si="55"/>
        <v>0.24959000000000001</v>
      </c>
      <c r="AU367" s="127">
        <f t="shared" si="55"/>
        <v>0.25219000000000003</v>
      </c>
      <c r="AV367" s="127">
        <f t="shared" si="55"/>
        <v>0.25480999999999998</v>
      </c>
      <c r="AW367" s="127">
        <f t="shared" si="55"/>
        <v>0.25746000000000002</v>
      </c>
      <c r="AX367" s="127">
        <f t="shared" si="55"/>
        <v>0.26013999999999998</v>
      </c>
      <c r="AY367" s="127">
        <f t="shared" si="55"/>
        <v>0.26284999999999997</v>
      </c>
      <c r="AZ367" s="127">
        <f t="shared" si="55"/>
        <v>0.26557999999999998</v>
      </c>
      <c r="BA367" s="127">
        <f t="shared" si="55"/>
        <v>0.26834000000000002</v>
      </c>
      <c r="BB367" s="127">
        <f t="shared" si="55"/>
        <v>0.27112999999999998</v>
      </c>
    </row>
    <row r="368" spans="2:54" x14ac:dyDescent="0.3">
      <c r="B368" s="84" t="s">
        <v>190</v>
      </c>
      <c r="C368" s="394">
        <f>0.95*0.01</f>
        <v>9.4999999999999998E-3</v>
      </c>
      <c r="D368" s="127">
        <f t="shared" ref="D368:AI368" si="56">ROUND(C368*(1+(0.8*D23)),5)</f>
        <v>9.7099999999999999E-3</v>
      </c>
      <c r="E368" s="127">
        <f t="shared" si="56"/>
        <v>9.9299999999999996E-3</v>
      </c>
      <c r="F368" s="127">
        <f t="shared" si="56"/>
        <v>1.01E-2</v>
      </c>
      <c r="G368" s="127">
        <f t="shared" si="56"/>
        <v>1.0240000000000001E-2</v>
      </c>
      <c r="H368" s="127">
        <f t="shared" si="56"/>
        <v>1.039E-2</v>
      </c>
      <c r="I368" s="127">
        <f t="shared" si="56"/>
        <v>1.052E-2</v>
      </c>
      <c r="J368" s="127">
        <f t="shared" si="56"/>
        <v>1.065E-2</v>
      </c>
      <c r="K368" s="127">
        <f t="shared" si="56"/>
        <v>1.078E-2</v>
      </c>
      <c r="L368" s="127">
        <f t="shared" si="56"/>
        <v>1.091E-2</v>
      </c>
      <c r="M368" s="127">
        <f t="shared" si="56"/>
        <v>1.1039999999999999E-2</v>
      </c>
      <c r="N368" s="127">
        <f t="shared" si="56"/>
        <v>1.1169999999999999E-2</v>
      </c>
      <c r="O368" s="127">
        <f t="shared" si="56"/>
        <v>1.1299999999999999E-2</v>
      </c>
      <c r="P368" s="127">
        <f t="shared" si="56"/>
        <v>1.1440000000000001E-2</v>
      </c>
      <c r="Q368" s="127">
        <f t="shared" si="56"/>
        <v>1.158E-2</v>
      </c>
      <c r="R368" s="127">
        <f t="shared" si="56"/>
        <v>1.172E-2</v>
      </c>
      <c r="S368" s="127">
        <f t="shared" si="56"/>
        <v>1.1860000000000001E-2</v>
      </c>
      <c r="T368" s="127">
        <f t="shared" si="56"/>
        <v>1.2E-2</v>
      </c>
      <c r="U368" s="127">
        <f t="shared" si="56"/>
        <v>1.2120000000000001E-2</v>
      </c>
      <c r="V368" s="127">
        <f t="shared" si="56"/>
        <v>1.225E-2</v>
      </c>
      <c r="W368" s="127">
        <f t="shared" si="56"/>
        <v>1.238E-2</v>
      </c>
      <c r="X368" s="127">
        <f t="shared" si="56"/>
        <v>1.251E-2</v>
      </c>
      <c r="Y368" s="127">
        <f t="shared" si="56"/>
        <v>1.264E-2</v>
      </c>
      <c r="Z368" s="127">
        <f t="shared" si="56"/>
        <v>1.277E-2</v>
      </c>
      <c r="AA368" s="127">
        <f t="shared" si="56"/>
        <v>1.29E-2</v>
      </c>
      <c r="AB368" s="127">
        <f t="shared" si="56"/>
        <v>1.303E-2</v>
      </c>
      <c r="AC368" s="127">
        <f t="shared" si="56"/>
        <v>1.3169999999999999E-2</v>
      </c>
      <c r="AD368" s="127">
        <f t="shared" si="56"/>
        <v>1.3310000000000001E-2</v>
      </c>
      <c r="AE368" s="127">
        <f t="shared" si="56"/>
        <v>1.3440000000000001E-2</v>
      </c>
      <c r="AF368" s="127">
        <f t="shared" si="56"/>
        <v>1.357E-2</v>
      </c>
      <c r="AG368" s="127">
        <f t="shared" si="56"/>
        <v>1.37E-2</v>
      </c>
      <c r="AH368" s="127">
        <f t="shared" si="56"/>
        <v>1.383E-2</v>
      </c>
      <c r="AI368" s="127">
        <f t="shared" si="56"/>
        <v>1.396E-2</v>
      </c>
      <c r="AJ368" s="127">
        <f t="shared" ref="AJ368:BB368" si="57">ROUND(AI368*(1+(0.8*AJ23)),5)</f>
        <v>1.409E-2</v>
      </c>
      <c r="AK368" s="127">
        <f t="shared" si="57"/>
        <v>1.423E-2</v>
      </c>
      <c r="AL368" s="127">
        <f t="shared" si="57"/>
        <v>1.4370000000000001E-2</v>
      </c>
      <c r="AM368" s="127">
        <f t="shared" si="57"/>
        <v>1.451E-2</v>
      </c>
      <c r="AN368" s="127">
        <f t="shared" si="57"/>
        <v>1.465E-2</v>
      </c>
      <c r="AO368" s="127">
        <f t="shared" si="57"/>
        <v>1.4800000000000001E-2</v>
      </c>
      <c r="AP368" s="127">
        <f t="shared" si="57"/>
        <v>1.495E-2</v>
      </c>
      <c r="AQ368" s="127">
        <f t="shared" si="57"/>
        <v>1.511E-2</v>
      </c>
      <c r="AR368" s="127">
        <f t="shared" si="57"/>
        <v>1.5270000000000001E-2</v>
      </c>
      <c r="AS368" s="127">
        <f t="shared" si="57"/>
        <v>1.5429999999999999E-2</v>
      </c>
      <c r="AT368" s="127">
        <f t="shared" si="57"/>
        <v>1.559E-2</v>
      </c>
      <c r="AU368" s="127">
        <f t="shared" si="57"/>
        <v>1.575E-2</v>
      </c>
      <c r="AV368" s="127">
        <f t="shared" si="57"/>
        <v>1.5910000000000001E-2</v>
      </c>
      <c r="AW368" s="127">
        <f t="shared" si="57"/>
        <v>1.6080000000000001E-2</v>
      </c>
      <c r="AX368" s="127">
        <f t="shared" si="57"/>
        <v>1.6250000000000001E-2</v>
      </c>
      <c r="AY368" s="127">
        <f t="shared" si="57"/>
        <v>1.6420000000000001E-2</v>
      </c>
      <c r="AZ368" s="127">
        <f t="shared" si="57"/>
        <v>1.6590000000000001E-2</v>
      </c>
      <c r="BA368" s="127">
        <f t="shared" si="57"/>
        <v>1.6760000000000001E-2</v>
      </c>
      <c r="BB368" s="127">
        <f t="shared" si="57"/>
        <v>1.6930000000000001E-2</v>
      </c>
    </row>
    <row r="369" spans="2:54" x14ac:dyDescent="0.3">
      <c r="B369" s="84" t="s">
        <v>195</v>
      </c>
      <c r="C369" s="394">
        <f>0.12*0.01</f>
        <v>1.1999999999999999E-3</v>
      </c>
      <c r="D369" s="127">
        <f t="shared" ref="D369:AI369" si="58">ROUND(C369*(1+(0.8*D23)),5)</f>
        <v>1.23E-3</v>
      </c>
      <c r="E369" s="127">
        <f t="shared" si="58"/>
        <v>1.2600000000000001E-3</v>
      </c>
      <c r="F369" s="127">
        <f t="shared" si="58"/>
        <v>1.2800000000000001E-3</v>
      </c>
      <c r="G369" s="127">
        <f t="shared" si="58"/>
        <v>1.2999999999999999E-3</v>
      </c>
      <c r="H369" s="127">
        <f t="shared" si="58"/>
        <v>1.32E-3</v>
      </c>
      <c r="I369" s="127">
        <f t="shared" si="58"/>
        <v>1.34E-3</v>
      </c>
      <c r="J369" s="127">
        <f t="shared" si="58"/>
        <v>1.3600000000000001E-3</v>
      </c>
      <c r="K369" s="127">
        <f t="shared" si="58"/>
        <v>1.3799999999999999E-3</v>
      </c>
      <c r="L369" s="127">
        <f t="shared" si="58"/>
        <v>1.4E-3</v>
      </c>
      <c r="M369" s="127">
        <f t="shared" si="58"/>
        <v>1.42E-3</v>
      </c>
      <c r="N369" s="127">
        <f t="shared" si="58"/>
        <v>1.4400000000000001E-3</v>
      </c>
      <c r="O369" s="127">
        <f t="shared" si="58"/>
        <v>1.4599999999999999E-3</v>
      </c>
      <c r="P369" s="127">
        <f t="shared" si="58"/>
        <v>1.48E-3</v>
      </c>
      <c r="Q369" s="127">
        <f t="shared" si="58"/>
        <v>1.5E-3</v>
      </c>
      <c r="R369" s="127">
        <f t="shared" si="58"/>
        <v>1.5200000000000001E-3</v>
      </c>
      <c r="S369" s="127">
        <f t="shared" si="58"/>
        <v>1.5399999999999999E-3</v>
      </c>
      <c r="T369" s="127">
        <f t="shared" si="58"/>
        <v>1.56E-3</v>
      </c>
      <c r="U369" s="127">
        <f t="shared" si="58"/>
        <v>1.58E-3</v>
      </c>
      <c r="V369" s="127">
        <f t="shared" si="58"/>
        <v>1.6000000000000001E-3</v>
      </c>
      <c r="W369" s="127">
        <f t="shared" si="58"/>
        <v>1.6199999999999999E-3</v>
      </c>
      <c r="X369" s="127">
        <f t="shared" si="58"/>
        <v>1.64E-3</v>
      </c>
      <c r="Y369" s="127">
        <f t="shared" si="58"/>
        <v>1.66E-3</v>
      </c>
      <c r="Z369" s="127">
        <f t="shared" si="58"/>
        <v>1.6800000000000001E-3</v>
      </c>
      <c r="AA369" s="127">
        <f t="shared" si="58"/>
        <v>1.6999999999999999E-3</v>
      </c>
      <c r="AB369" s="127">
        <f t="shared" si="58"/>
        <v>1.72E-3</v>
      </c>
      <c r="AC369" s="127">
        <f t="shared" si="58"/>
        <v>1.74E-3</v>
      </c>
      <c r="AD369" s="127">
        <f t="shared" si="58"/>
        <v>1.7600000000000001E-3</v>
      </c>
      <c r="AE369" s="127">
        <f t="shared" si="58"/>
        <v>1.7799999999999999E-3</v>
      </c>
      <c r="AF369" s="127">
        <f t="shared" si="58"/>
        <v>1.8E-3</v>
      </c>
      <c r="AG369" s="127">
        <f t="shared" si="58"/>
        <v>1.82E-3</v>
      </c>
      <c r="AH369" s="127">
        <f t="shared" si="58"/>
        <v>1.8400000000000001E-3</v>
      </c>
      <c r="AI369" s="127">
        <f t="shared" si="58"/>
        <v>1.8600000000000001E-3</v>
      </c>
      <c r="AJ369" s="127">
        <f t="shared" ref="AJ369:BB369" si="59">ROUND(AI369*(1+(0.8*AJ23)),5)</f>
        <v>1.8799999999999999E-3</v>
      </c>
      <c r="AK369" s="127">
        <f t="shared" si="59"/>
        <v>1.9E-3</v>
      </c>
      <c r="AL369" s="127">
        <f t="shared" si="59"/>
        <v>1.92E-3</v>
      </c>
      <c r="AM369" s="127">
        <f t="shared" si="59"/>
        <v>1.9400000000000001E-3</v>
      </c>
      <c r="AN369" s="127">
        <f t="shared" si="59"/>
        <v>1.9599999999999999E-3</v>
      </c>
      <c r="AO369" s="127">
        <f t="shared" si="59"/>
        <v>1.98E-3</v>
      </c>
      <c r="AP369" s="127">
        <f t="shared" si="59"/>
        <v>2E-3</v>
      </c>
      <c r="AQ369" s="127">
        <f t="shared" si="59"/>
        <v>2.0200000000000001E-3</v>
      </c>
      <c r="AR369" s="127">
        <f t="shared" si="59"/>
        <v>2.0400000000000001E-3</v>
      </c>
      <c r="AS369" s="127">
        <f t="shared" si="59"/>
        <v>2.0600000000000002E-3</v>
      </c>
      <c r="AT369" s="127">
        <f t="shared" si="59"/>
        <v>2.0799999999999998E-3</v>
      </c>
      <c r="AU369" s="127">
        <f t="shared" si="59"/>
        <v>2.0999999999999999E-3</v>
      </c>
      <c r="AV369" s="127">
        <f t="shared" si="59"/>
        <v>2.1199999999999999E-3</v>
      </c>
      <c r="AW369" s="127">
        <f t="shared" si="59"/>
        <v>2.14E-3</v>
      </c>
      <c r="AX369" s="127">
        <f t="shared" si="59"/>
        <v>2.16E-3</v>
      </c>
      <c r="AY369" s="127">
        <f t="shared" si="59"/>
        <v>2.1800000000000001E-3</v>
      </c>
      <c r="AZ369" s="127">
        <f t="shared" si="59"/>
        <v>2.2000000000000001E-3</v>
      </c>
      <c r="BA369" s="127">
        <f t="shared" si="59"/>
        <v>2.2200000000000002E-3</v>
      </c>
      <c r="BB369" s="127">
        <f t="shared" si="59"/>
        <v>2.2399999999999998E-3</v>
      </c>
    </row>
    <row r="370" spans="2:54" x14ac:dyDescent="0.3">
      <c r="B370" s="1" t="s">
        <v>746</v>
      </c>
    </row>
  </sheetData>
  <mergeCells count="47">
    <mergeCell ref="B78:D78"/>
    <mergeCell ref="B83:D83"/>
    <mergeCell ref="B89:D89"/>
    <mergeCell ref="B95:D95"/>
    <mergeCell ref="B307:E307"/>
    <mergeCell ref="D72:F72"/>
    <mergeCell ref="B73:B74"/>
    <mergeCell ref="C73:C74"/>
    <mergeCell ref="D73:D74"/>
    <mergeCell ref="E73:F73"/>
    <mergeCell ref="D61:D62"/>
    <mergeCell ref="E61:F61"/>
    <mergeCell ref="G61:G62"/>
    <mergeCell ref="B66:C66"/>
    <mergeCell ref="B71:F71"/>
    <mergeCell ref="B45:D45"/>
    <mergeCell ref="B50:C50"/>
    <mergeCell ref="B344:E344"/>
    <mergeCell ref="B205:D205"/>
    <mergeCell ref="C160:C162"/>
    <mergeCell ref="D160:I160"/>
    <mergeCell ref="B160:B161"/>
    <mergeCell ref="B334:G334"/>
    <mergeCell ref="C279:H279"/>
    <mergeCell ref="B296:D296"/>
    <mergeCell ref="B317:E317"/>
    <mergeCell ref="B175:G175"/>
    <mergeCell ref="B55:D55"/>
    <mergeCell ref="B60:G60"/>
    <mergeCell ref="B61:B62"/>
    <mergeCell ref="C61:C62"/>
    <mergeCell ref="G130:L130"/>
    <mergeCell ref="C130:F130"/>
    <mergeCell ref="B8:C8"/>
    <mergeCell ref="B100:C100"/>
    <mergeCell ref="B248:C248"/>
    <mergeCell ref="B22:B23"/>
    <mergeCell ref="B210:E210"/>
    <mergeCell ref="B198:E198"/>
    <mergeCell ref="C143:D143"/>
    <mergeCell ref="B27:F27"/>
    <mergeCell ref="C28:D28"/>
    <mergeCell ref="E28:F28"/>
    <mergeCell ref="B34:D34"/>
    <mergeCell ref="C153:D153"/>
    <mergeCell ref="E153:F153"/>
    <mergeCell ref="B40:C40"/>
  </mergeCells>
  <phoneticPr fontId="4" type="noConversion"/>
  <pageMargins left="0.19685039370078741" right="0.19685039370078741" top="0.98425196850393704" bottom="0.78740157480314965" header="0.51181102362204722" footer="0.51181102362204722"/>
  <pageSetup paperSize="9" scale="75" orientation="landscape" r:id="rId1"/>
  <headerFooter alignWithMargins="0">
    <oddHeader>&amp;LPríloha 7: Štandardné tabuľky - Cesty
&amp;"Arial,Tučné"&amp;12Parametre</oddHeader>
    <oddFooter>&amp;CStrana &amp;P z &amp;N</oddFooter>
  </headerFooter>
  <ignoredErrors>
    <ignoredError sqref="C276:BB276" formulaRange="1"/>
    <ignoredError sqref="E128" twoDigitTextYea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R46"/>
  <sheetViews>
    <sheetView zoomScaleNormal="100" workbookViewId="0">
      <selection activeCell="H34" sqref="H34"/>
    </sheetView>
  </sheetViews>
  <sheetFormatPr defaultColWidth="9.1328125" defaultRowHeight="10.15" x14ac:dyDescent="0.3"/>
  <cols>
    <col min="1" max="1" width="2.796875" style="3" customWidth="1"/>
    <col min="2" max="2" width="50.796875" style="3" customWidth="1"/>
    <col min="3" max="9" width="13.796875" style="3" customWidth="1"/>
    <col min="10" max="11" width="5" style="3" bestFit="1" customWidth="1"/>
    <col min="12" max="12" width="12.86328125" style="3" customWidth="1"/>
    <col min="13" max="36" width="5" style="3" bestFit="1" customWidth="1"/>
    <col min="37" max="16384" width="9.1328125" style="3"/>
  </cols>
  <sheetData>
    <row r="1" spans="2:18" ht="10.5" thickBot="1" x14ac:dyDescent="0.35"/>
    <row r="2" spans="2:18" x14ac:dyDescent="0.3">
      <c r="B2" s="21" t="s">
        <v>89</v>
      </c>
      <c r="H2" s="69" t="s">
        <v>90</v>
      </c>
      <c r="I2" s="70" t="s">
        <v>91</v>
      </c>
    </row>
    <row r="3" spans="2:18" ht="40.5" x14ac:dyDescent="0.3">
      <c r="B3" s="62" t="s">
        <v>37</v>
      </c>
      <c r="C3" s="63" t="s">
        <v>29</v>
      </c>
      <c r="D3" s="63" t="s">
        <v>77</v>
      </c>
      <c r="E3" s="63" t="s">
        <v>34</v>
      </c>
      <c r="F3" s="63" t="s">
        <v>33</v>
      </c>
      <c r="G3" s="64" t="s">
        <v>36</v>
      </c>
      <c r="H3" s="67" t="s">
        <v>16</v>
      </c>
      <c r="I3" s="68" t="s">
        <v>16</v>
      </c>
    </row>
    <row r="4" spans="2:18" x14ac:dyDescent="0.3">
      <c r="B4" s="22" t="s">
        <v>32</v>
      </c>
      <c r="C4" s="23" t="s">
        <v>35</v>
      </c>
      <c r="D4" s="137">
        <f>$E$46-Parametre!$C$15</f>
        <v>0</v>
      </c>
      <c r="E4" s="297" t="s">
        <v>507</v>
      </c>
      <c r="F4" s="23" t="s">
        <v>35</v>
      </c>
      <c r="G4" s="65" t="s">
        <v>35</v>
      </c>
      <c r="H4" s="204">
        <f>'01 Investičné výdavky'!C6</f>
        <v>0</v>
      </c>
      <c r="I4" s="206">
        <f>H4*Parametre!C105</f>
        <v>0</v>
      </c>
      <c r="L4" s="2" t="s">
        <v>211</v>
      </c>
    </row>
    <row r="5" spans="2:18" x14ac:dyDescent="0.3">
      <c r="B5" s="22" t="s">
        <v>453</v>
      </c>
      <c r="C5" s="61">
        <v>100</v>
      </c>
      <c r="D5" s="137">
        <f>$E$46-Parametre!$C$15</f>
        <v>0</v>
      </c>
      <c r="E5" s="23">
        <f>ROUNDDOWN(D5/C5,0)</f>
        <v>0</v>
      </c>
      <c r="F5" s="24">
        <f>C5+(E5*C5)</f>
        <v>100</v>
      </c>
      <c r="G5" s="66">
        <f>(F5-D5)/C5</f>
        <v>1</v>
      </c>
      <c r="H5" s="204">
        <f>G5*'01 Investičné výdavky'!C9</f>
        <v>0</v>
      </c>
      <c r="I5" s="206">
        <f>H5*Parametre!$C$108</f>
        <v>0</v>
      </c>
    </row>
    <row r="6" spans="2:18" x14ac:dyDescent="0.3">
      <c r="B6" s="22" t="s">
        <v>454</v>
      </c>
      <c r="C6" s="61">
        <v>80</v>
      </c>
      <c r="D6" s="137">
        <f>$E$46-Parametre!$C$15</f>
        <v>0</v>
      </c>
      <c r="E6" s="23">
        <f t="shared" ref="E6:E20" si="0">ROUNDDOWN(D6/C6,0)</f>
        <v>0</v>
      </c>
      <c r="F6" s="24">
        <f t="shared" ref="F6:F21" si="1">C6+(E6*C6)</f>
        <v>80</v>
      </c>
      <c r="G6" s="66">
        <f t="shared" ref="G6:G21" si="2">(F6-D6)/C6</f>
        <v>1</v>
      </c>
      <c r="H6" s="204">
        <f>G6*'01 Investičné výdavky'!C10</f>
        <v>0</v>
      </c>
      <c r="I6" s="206">
        <f>H6*Parametre!$C$108</f>
        <v>0</v>
      </c>
    </row>
    <row r="7" spans="2:18" x14ac:dyDescent="0.3">
      <c r="B7" s="22" t="s">
        <v>455</v>
      </c>
      <c r="C7" s="61">
        <v>50</v>
      </c>
      <c r="D7" s="137">
        <f>$E$46-Parametre!$C$15</f>
        <v>0</v>
      </c>
      <c r="E7" s="23">
        <f t="shared" si="0"/>
        <v>0</v>
      </c>
      <c r="F7" s="24">
        <f t="shared" si="1"/>
        <v>50</v>
      </c>
      <c r="G7" s="66">
        <f t="shared" si="2"/>
        <v>1</v>
      </c>
      <c r="H7" s="204">
        <f>G7*'01 Investičné výdavky'!C11</f>
        <v>0</v>
      </c>
      <c r="I7" s="206">
        <f>H7*Parametre!$C$108</f>
        <v>0</v>
      </c>
      <c r="L7" s="3" t="s">
        <v>212</v>
      </c>
    </row>
    <row r="8" spans="2:18" x14ac:dyDescent="0.3">
      <c r="B8" s="22" t="s">
        <v>452</v>
      </c>
      <c r="C8" s="61">
        <v>80</v>
      </c>
      <c r="D8" s="137">
        <f>$E$46-Parametre!$C$15</f>
        <v>0</v>
      </c>
      <c r="E8" s="23">
        <f t="shared" si="0"/>
        <v>0</v>
      </c>
      <c r="F8" s="24">
        <f t="shared" si="1"/>
        <v>80</v>
      </c>
      <c r="G8" s="66">
        <f t="shared" si="2"/>
        <v>1</v>
      </c>
      <c r="H8" s="204">
        <f>G8*'01 Investičné výdavky'!C12</f>
        <v>0</v>
      </c>
      <c r="I8" s="206">
        <f>H8*Parametre!$C$108</f>
        <v>0</v>
      </c>
      <c r="L8" s="3" t="s">
        <v>213</v>
      </c>
    </row>
    <row r="9" spans="2:18" x14ac:dyDescent="0.3">
      <c r="B9" s="22" t="s">
        <v>28</v>
      </c>
      <c r="C9" s="61">
        <v>100</v>
      </c>
      <c r="D9" s="137">
        <f>$E$46-Parametre!$C$15</f>
        <v>0</v>
      </c>
      <c r="E9" s="23">
        <f t="shared" si="0"/>
        <v>0</v>
      </c>
      <c r="F9" s="24">
        <f t="shared" si="1"/>
        <v>100</v>
      </c>
      <c r="G9" s="66">
        <f t="shared" si="2"/>
        <v>1</v>
      </c>
      <c r="H9" s="204">
        <f>G9*'01 Investičné výdavky'!C13</f>
        <v>0</v>
      </c>
      <c r="I9" s="206">
        <f>H9*Parametre!$C$108</f>
        <v>0</v>
      </c>
    </row>
    <row r="10" spans="2:18" x14ac:dyDescent="0.3">
      <c r="B10" s="22" t="s">
        <v>456</v>
      </c>
      <c r="C10" s="61">
        <v>60</v>
      </c>
      <c r="D10" s="137">
        <f>$E$46-Parametre!$C$15</f>
        <v>0</v>
      </c>
      <c r="E10" s="23">
        <f t="shared" si="0"/>
        <v>0</v>
      </c>
      <c r="F10" s="24">
        <f t="shared" si="1"/>
        <v>60</v>
      </c>
      <c r="G10" s="66">
        <f t="shared" si="2"/>
        <v>1</v>
      </c>
      <c r="H10" s="204">
        <f>G10*'01 Investičné výdavky'!C14</f>
        <v>0</v>
      </c>
      <c r="I10" s="206">
        <f>H10*Parametre!$C$108</f>
        <v>0</v>
      </c>
    </row>
    <row r="11" spans="2:18" x14ac:dyDescent="0.3">
      <c r="B11" s="22" t="s">
        <v>457</v>
      </c>
      <c r="C11" s="61">
        <v>40</v>
      </c>
      <c r="D11" s="137">
        <f>$E$46-Parametre!$C$15</f>
        <v>0</v>
      </c>
      <c r="E11" s="23">
        <f t="shared" si="0"/>
        <v>0</v>
      </c>
      <c r="F11" s="24">
        <f t="shared" si="1"/>
        <v>40</v>
      </c>
      <c r="G11" s="66">
        <f t="shared" si="2"/>
        <v>1</v>
      </c>
      <c r="H11" s="204">
        <f>G11*'01 Investičné výdavky'!C15</f>
        <v>0</v>
      </c>
      <c r="I11" s="206">
        <f>H11*Parametre!$C$108</f>
        <v>0</v>
      </c>
    </row>
    <row r="12" spans="2:18" x14ac:dyDescent="0.3">
      <c r="B12" s="22" t="s">
        <v>458</v>
      </c>
      <c r="C12" s="61">
        <v>40</v>
      </c>
      <c r="D12" s="137">
        <f>$E$46-Parametre!$C$15</f>
        <v>0</v>
      </c>
      <c r="E12" s="23">
        <f t="shared" si="0"/>
        <v>0</v>
      </c>
      <c r="F12" s="24">
        <f t="shared" si="1"/>
        <v>40</v>
      </c>
      <c r="G12" s="66">
        <f t="shared" si="2"/>
        <v>1</v>
      </c>
      <c r="H12" s="204">
        <f>G12*'01 Investičné výdavky'!C16</f>
        <v>0</v>
      </c>
      <c r="I12" s="206">
        <f>H12*Parametre!$C$108</f>
        <v>0</v>
      </c>
    </row>
    <row r="13" spans="2:18" x14ac:dyDescent="0.3">
      <c r="B13" s="22" t="s">
        <v>459</v>
      </c>
      <c r="C13" s="61">
        <v>50</v>
      </c>
      <c r="D13" s="137">
        <f>$E$46-Parametre!$C$15</f>
        <v>0</v>
      </c>
      <c r="E13" s="23">
        <f t="shared" si="0"/>
        <v>0</v>
      </c>
      <c r="F13" s="24">
        <f t="shared" si="1"/>
        <v>50</v>
      </c>
      <c r="G13" s="66">
        <f t="shared" si="2"/>
        <v>1</v>
      </c>
      <c r="H13" s="204">
        <f>G13*'01 Investičné výdavky'!C17</f>
        <v>0</v>
      </c>
      <c r="I13" s="206">
        <f>H13*Parametre!$C$108</f>
        <v>0</v>
      </c>
    </row>
    <row r="14" spans="2:18" x14ac:dyDescent="0.3">
      <c r="B14" s="22" t="s">
        <v>460</v>
      </c>
      <c r="C14" s="61">
        <v>50</v>
      </c>
      <c r="D14" s="137">
        <f>$E$46-Parametre!$C$15</f>
        <v>0</v>
      </c>
      <c r="E14" s="23">
        <f t="shared" si="0"/>
        <v>0</v>
      </c>
      <c r="F14" s="24">
        <f>C14+(E14*C14)</f>
        <v>50</v>
      </c>
      <c r="G14" s="66">
        <f t="shared" si="2"/>
        <v>1</v>
      </c>
      <c r="H14" s="204">
        <f>G14*'01 Investičné výdavky'!C18</f>
        <v>0</v>
      </c>
      <c r="I14" s="206">
        <f>H14*Parametre!$C$108</f>
        <v>0</v>
      </c>
    </row>
    <row r="15" spans="2:18" ht="10.5" x14ac:dyDescent="0.35">
      <c r="B15" s="22" t="s">
        <v>461</v>
      </c>
      <c r="C15" s="61">
        <v>30</v>
      </c>
      <c r="D15" s="137">
        <f>$E$46-Parametre!$C$15</f>
        <v>0</v>
      </c>
      <c r="E15" s="23">
        <f t="shared" si="0"/>
        <v>0</v>
      </c>
      <c r="F15" s="24">
        <f t="shared" si="1"/>
        <v>30</v>
      </c>
      <c r="G15" s="66">
        <f>(F15-D15)/C15</f>
        <v>1</v>
      </c>
      <c r="H15" s="204">
        <f>G15*'01 Investičné výdavky'!C19</f>
        <v>0</v>
      </c>
      <c r="I15" s="206">
        <f>H15*Parametre!$C$108</f>
        <v>0</v>
      </c>
      <c r="K15" s="134" t="s">
        <v>209</v>
      </c>
      <c r="L15" s="270">
        <f>'01 Investičné výdavky'!C19*1</f>
        <v>0</v>
      </c>
      <c r="M15" s="271">
        <f>E15</f>
        <v>0</v>
      </c>
      <c r="N15" s="271" t="s">
        <v>497</v>
      </c>
      <c r="O15" s="271"/>
      <c r="P15" s="271"/>
      <c r="Q15" s="271"/>
      <c r="R15" s="271"/>
    </row>
    <row r="16" spans="2:18" x14ac:dyDescent="0.3">
      <c r="B16" s="22" t="s">
        <v>462</v>
      </c>
      <c r="C16" s="61">
        <v>50</v>
      </c>
      <c r="D16" s="137">
        <f>$E$46-Parametre!$C$15</f>
        <v>0</v>
      </c>
      <c r="E16" s="23">
        <f t="shared" si="0"/>
        <v>0</v>
      </c>
      <c r="F16" s="24">
        <f t="shared" si="1"/>
        <v>50</v>
      </c>
      <c r="G16" s="66">
        <f t="shared" si="2"/>
        <v>1</v>
      </c>
      <c r="H16" s="204">
        <f>G16*'01 Investičné výdavky'!C20</f>
        <v>0</v>
      </c>
      <c r="I16" s="206">
        <f>H16*Parametre!$C$108</f>
        <v>0</v>
      </c>
    </row>
    <row r="17" spans="2:18" ht="10.5" x14ac:dyDescent="0.35">
      <c r="B17" s="22" t="s">
        <v>449</v>
      </c>
      <c r="C17" s="61">
        <v>50</v>
      </c>
      <c r="D17" s="137">
        <f>$E$46-Parametre!$C$15</f>
        <v>0</v>
      </c>
      <c r="E17" s="23">
        <f t="shared" si="0"/>
        <v>0</v>
      </c>
      <c r="F17" s="24">
        <f t="shared" si="1"/>
        <v>50</v>
      </c>
      <c r="G17" s="66">
        <f t="shared" si="2"/>
        <v>1</v>
      </c>
      <c r="H17" s="204">
        <f>G17*'01 Investičné výdavky'!C21</f>
        <v>0</v>
      </c>
      <c r="I17" s="206">
        <f>H17*Parametre!$C$108</f>
        <v>0</v>
      </c>
      <c r="K17" s="134"/>
      <c r="L17" s="16"/>
    </row>
    <row r="18" spans="2:18" ht="10.5" x14ac:dyDescent="0.35">
      <c r="B18" s="22" t="s">
        <v>751</v>
      </c>
      <c r="C18" s="61">
        <v>40</v>
      </c>
      <c r="D18" s="137">
        <f>$E$46-Parametre!$C$15</f>
        <v>0</v>
      </c>
      <c r="E18" s="23">
        <f t="shared" si="0"/>
        <v>0</v>
      </c>
      <c r="F18" s="24">
        <f t="shared" si="1"/>
        <v>40</v>
      </c>
      <c r="G18" s="66">
        <f t="shared" si="2"/>
        <v>1</v>
      </c>
      <c r="H18" s="204">
        <f>G18*'01 Investičné výdavky'!C22</f>
        <v>0</v>
      </c>
      <c r="I18" s="206">
        <f>H18*Parametre!$C$108</f>
        <v>0</v>
      </c>
      <c r="K18" s="134"/>
      <c r="L18" s="16"/>
    </row>
    <row r="19" spans="2:18" ht="10.5" x14ac:dyDescent="0.35">
      <c r="B19" s="22" t="s">
        <v>463</v>
      </c>
      <c r="C19" s="61">
        <v>30</v>
      </c>
      <c r="D19" s="137">
        <f>$E$46-Parametre!$C$15</f>
        <v>0</v>
      </c>
      <c r="E19" s="23">
        <f t="shared" si="0"/>
        <v>0</v>
      </c>
      <c r="F19" s="24">
        <f t="shared" si="1"/>
        <v>30</v>
      </c>
      <c r="G19" s="66">
        <f t="shared" si="2"/>
        <v>1</v>
      </c>
      <c r="H19" s="204">
        <f>G19*'01 Investičné výdavky'!C23</f>
        <v>0</v>
      </c>
      <c r="I19" s="206">
        <f>H19*Parametre!$C$108</f>
        <v>0</v>
      </c>
      <c r="K19" s="134" t="s">
        <v>209</v>
      </c>
      <c r="L19" s="270">
        <f>'01 Investičné výdavky'!C23*1</f>
        <v>0</v>
      </c>
      <c r="M19" s="271">
        <f>E19</f>
        <v>0</v>
      </c>
      <c r="N19" s="271" t="s">
        <v>497</v>
      </c>
      <c r="O19" s="271"/>
      <c r="P19" s="271"/>
      <c r="Q19" s="271"/>
      <c r="R19" s="271"/>
    </row>
    <row r="20" spans="2:18" ht="10.5" x14ac:dyDescent="0.35">
      <c r="B20" s="22" t="s">
        <v>464</v>
      </c>
      <c r="C20" s="61">
        <v>30</v>
      </c>
      <c r="D20" s="137">
        <f>$E$46-Parametre!$C$15</f>
        <v>0</v>
      </c>
      <c r="E20" s="23">
        <f t="shared" si="0"/>
        <v>0</v>
      </c>
      <c r="F20" s="24">
        <f t="shared" si="1"/>
        <v>30</v>
      </c>
      <c r="G20" s="66">
        <f t="shared" si="2"/>
        <v>1</v>
      </c>
      <c r="H20" s="204">
        <f>G20*'01 Investičné výdavky'!C24</f>
        <v>0</v>
      </c>
      <c r="I20" s="206">
        <f>H20*Parametre!$C$108</f>
        <v>0</v>
      </c>
      <c r="K20" s="134" t="s">
        <v>209</v>
      </c>
      <c r="L20" s="270">
        <f>'01 Investičné výdavky'!C24*1</f>
        <v>0</v>
      </c>
      <c r="M20" s="271">
        <f t="shared" ref="M20:M21" si="3">E20</f>
        <v>0</v>
      </c>
      <c r="N20" s="271" t="s">
        <v>497</v>
      </c>
      <c r="O20" s="271"/>
      <c r="P20" s="271"/>
      <c r="Q20" s="271"/>
      <c r="R20" s="271"/>
    </row>
    <row r="21" spans="2:18" ht="10.9" thickBot="1" x14ac:dyDescent="0.4">
      <c r="B21" s="22" t="s">
        <v>465</v>
      </c>
      <c r="C21" s="61">
        <v>30</v>
      </c>
      <c r="D21" s="137">
        <f>$E$46-Parametre!$C$15</f>
        <v>0</v>
      </c>
      <c r="E21" s="23">
        <f>ROUNDDOWN(D21/C21,0)</f>
        <v>0</v>
      </c>
      <c r="F21" s="24">
        <f t="shared" si="1"/>
        <v>30</v>
      </c>
      <c r="G21" s="66">
        <f t="shared" si="2"/>
        <v>1</v>
      </c>
      <c r="H21" s="204">
        <f>G21*'01 Investičné výdavky'!C25</f>
        <v>0</v>
      </c>
      <c r="I21" s="206">
        <f>H21*Parametre!$C$108</f>
        <v>0</v>
      </c>
      <c r="K21" s="134" t="s">
        <v>209</v>
      </c>
      <c r="L21" s="270">
        <f>'01 Investičné výdavky'!C25*1</f>
        <v>0</v>
      </c>
      <c r="M21" s="271">
        <f t="shared" si="3"/>
        <v>0</v>
      </c>
      <c r="N21" s="271" t="s">
        <v>497</v>
      </c>
      <c r="O21" s="271"/>
      <c r="P21" s="271"/>
      <c r="Q21" s="271"/>
      <c r="R21" s="271"/>
    </row>
    <row r="22" spans="2:18" ht="10.5" thickBot="1" x14ac:dyDescent="0.35">
      <c r="B22" s="5" t="s">
        <v>16</v>
      </c>
      <c r="C22" s="4"/>
      <c r="D22" s="17"/>
      <c r="E22" s="4"/>
      <c r="F22" s="4"/>
      <c r="G22" s="38"/>
      <c r="H22" s="205">
        <f>SUM(H4:H21)</f>
        <v>0</v>
      </c>
      <c r="I22" s="203">
        <f>SUM(I4:I21)</f>
        <v>0</v>
      </c>
      <c r="L22" s="3" t="s">
        <v>210</v>
      </c>
    </row>
    <row r="23" spans="2:18" x14ac:dyDescent="0.3">
      <c r="B23" s="25"/>
    </row>
    <row r="25" spans="2:18" x14ac:dyDescent="0.3">
      <c r="B25" s="21" t="s">
        <v>445</v>
      </c>
    </row>
    <row r="26" spans="2:18" ht="26" customHeight="1" x14ac:dyDescent="0.3">
      <c r="B26" s="62" t="s">
        <v>446</v>
      </c>
      <c r="C26" s="63" t="s">
        <v>29</v>
      </c>
      <c r="D26" s="63" t="s">
        <v>447</v>
      </c>
      <c r="E26" s="63" t="s">
        <v>448</v>
      </c>
    </row>
    <row r="27" spans="2:18" x14ac:dyDescent="0.3">
      <c r="B27" s="22" t="s">
        <v>453</v>
      </c>
      <c r="C27" s="61">
        <v>100</v>
      </c>
      <c r="D27" s="181">
        <f>'01 Investičné výdavky'!C9</f>
        <v>0</v>
      </c>
      <c r="E27" s="142" t="e">
        <f t="shared" ref="E27:E43" si="4">ROUND(D27/$D$44,2)</f>
        <v>#DIV/0!</v>
      </c>
    </row>
    <row r="28" spans="2:18" x14ac:dyDescent="0.3">
      <c r="B28" s="22" t="s">
        <v>454</v>
      </c>
      <c r="C28" s="61">
        <v>80</v>
      </c>
      <c r="D28" s="181">
        <f>'01 Investičné výdavky'!C10</f>
        <v>0</v>
      </c>
      <c r="E28" s="298" t="e">
        <f t="shared" si="4"/>
        <v>#DIV/0!</v>
      </c>
    </row>
    <row r="29" spans="2:18" x14ac:dyDescent="0.3">
      <c r="B29" s="22" t="s">
        <v>455</v>
      </c>
      <c r="C29" s="61">
        <v>50</v>
      </c>
      <c r="D29" s="181">
        <f>'01 Investičné výdavky'!C11</f>
        <v>0</v>
      </c>
      <c r="E29" s="298" t="e">
        <f t="shared" si="4"/>
        <v>#DIV/0!</v>
      </c>
    </row>
    <row r="30" spans="2:18" x14ac:dyDescent="0.3">
      <c r="B30" s="22" t="s">
        <v>452</v>
      </c>
      <c r="C30" s="61">
        <v>80</v>
      </c>
      <c r="D30" s="181">
        <f>'01 Investičné výdavky'!C12</f>
        <v>0</v>
      </c>
      <c r="E30" s="298" t="e">
        <f t="shared" si="4"/>
        <v>#DIV/0!</v>
      </c>
    </row>
    <row r="31" spans="2:18" x14ac:dyDescent="0.3">
      <c r="B31" s="22" t="s">
        <v>28</v>
      </c>
      <c r="C31" s="61">
        <v>100</v>
      </c>
      <c r="D31" s="181">
        <f>'01 Investičné výdavky'!C13</f>
        <v>0</v>
      </c>
      <c r="E31" s="298" t="e">
        <f t="shared" si="4"/>
        <v>#DIV/0!</v>
      </c>
    </row>
    <row r="32" spans="2:18" x14ac:dyDescent="0.3">
      <c r="B32" s="22" t="s">
        <v>456</v>
      </c>
      <c r="C32" s="61">
        <v>60</v>
      </c>
      <c r="D32" s="181">
        <f>'01 Investičné výdavky'!C14</f>
        <v>0</v>
      </c>
      <c r="E32" s="298" t="e">
        <f t="shared" si="4"/>
        <v>#DIV/0!</v>
      </c>
    </row>
    <row r="33" spans="2:5" x14ac:dyDescent="0.3">
      <c r="B33" s="22" t="s">
        <v>457</v>
      </c>
      <c r="C33" s="61">
        <v>40</v>
      </c>
      <c r="D33" s="181">
        <f>'01 Investičné výdavky'!C15</f>
        <v>0</v>
      </c>
      <c r="E33" s="298" t="e">
        <f t="shared" si="4"/>
        <v>#DIV/0!</v>
      </c>
    </row>
    <row r="34" spans="2:5" x14ac:dyDescent="0.3">
      <c r="B34" s="22" t="s">
        <v>458</v>
      </c>
      <c r="C34" s="61">
        <v>40</v>
      </c>
      <c r="D34" s="181">
        <f>'01 Investičné výdavky'!C16</f>
        <v>0</v>
      </c>
      <c r="E34" s="298" t="e">
        <f t="shared" si="4"/>
        <v>#DIV/0!</v>
      </c>
    </row>
    <row r="35" spans="2:5" x14ac:dyDescent="0.3">
      <c r="B35" s="22" t="s">
        <v>459</v>
      </c>
      <c r="C35" s="61">
        <v>50</v>
      </c>
      <c r="D35" s="181">
        <f>'01 Investičné výdavky'!C17</f>
        <v>0</v>
      </c>
      <c r="E35" s="298" t="e">
        <f t="shared" si="4"/>
        <v>#DIV/0!</v>
      </c>
    </row>
    <row r="36" spans="2:5" x14ac:dyDescent="0.3">
      <c r="B36" s="22" t="s">
        <v>460</v>
      </c>
      <c r="C36" s="61">
        <v>50</v>
      </c>
      <c r="D36" s="181">
        <f>'01 Investičné výdavky'!C18</f>
        <v>0</v>
      </c>
      <c r="E36" s="298" t="e">
        <f t="shared" si="4"/>
        <v>#DIV/0!</v>
      </c>
    </row>
    <row r="37" spans="2:5" x14ac:dyDescent="0.3">
      <c r="B37" s="22" t="s">
        <v>461</v>
      </c>
      <c r="C37" s="61">
        <v>30</v>
      </c>
      <c r="D37" s="181">
        <f>'01 Investičné výdavky'!C19</f>
        <v>0</v>
      </c>
      <c r="E37" s="298" t="e">
        <f t="shared" si="4"/>
        <v>#DIV/0!</v>
      </c>
    </row>
    <row r="38" spans="2:5" x14ac:dyDescent="0.3">
      <c r="B38" s="22" t="s">
        <v>462</v>
      </c>
      <c r="C38" s="61">
        <v>50</v>
      </c>
      <c r="D38" s="181">
        <f>'01 Investičné výdavky'!C20</f>
        <v>0</v>
      </c>
      <c r="E38" s="298" t="e">
        <f t="shared" si="4"/>
        <v>#DIV/0!</v>
      </c>
    </row>
    <row r="39" spans="2:5" x14ac:dyDescent="0.3">
      <c r="B39" s="22" t="s">
        <v>449</v>
      </c>
      <c r="C39" s="61">
        <v>50</v>
      </c>
      <c r="D39" s="181">
        <f>'01 Investičné výdavky'!C21</f>
        <v>0</v>
      </c>
      <c r="E39" s="298" t="e">
        <f t="shared" si="4"/>
        <v>#DIV/0!</v>
      </c>
    </row>
    <row r="40" spans="2:5" x14ac:dyDescent="0.3">
      <c r="B40" s="22" t="s">
        <v>751</v>
      </c>
      <c r="C40" s="61">
        <v>40</v>
      </c>
      <c r="D40" s="181">
        <f>'01 Investičné výdavky'!C22</f>
        <v>0</v>
      </c>
      <c r="E40" s="298" t="e">
        <f t="shared" si="4"/>
        <v>#DIV/0!</v>
      </c>
    </row>
    <row r="41" spans="2:5" x14ac:dyDescent="0.3">
      <c r="B41" s="22" t="s">
        <v>463</v>
      </c>
      <c r="C41" s="61">
        <v>30</v>
      </c>
      <c r="D41" s="181">
        <f>'01 Investičné výdavky'!C23</f>
        <v>0</v>
      </c>
      <c r="E41" s="298" t="e">
        <f t="shared" si="4"/>
        <v>#DIV/0!</v>
      </c>
    </row>
    <row r="42" spans="2:5" x14ac:dyDescent="0.3">
      <c r="B42" s="22" t="s">
        <v>464</v>
      </c>
      <c r="C42" s="61">
        <v>30</v>
      </c>
      <c r="D42" s="181">
        <f>'01 Investičné výdavky'!C24</f>
        <v>0</v>
      </c>
      <c r="E42" s="298" t="e">
        <f t="shared" si="4"/>
        <v>#DIV/0!</v>
      </c>
    </row>
    <row r="43" spans="2:5" x14ac:dyDescent="0.3">
      <c r="B43" s="22" t="s">
        <v>465</v>
      </c>
      <c r="C43" s="61">
        <v>30</v>
      </c>
      <c r="D43" s="181">
        <f>'01 Investičné výdavky'!C25</f>
        <v>0</v>
      </c>
      <c r="E43" s="298" t="e">
        <f t="shared" si="4"/>
        <v>#DIV/0!</v>
      </c>
    </row>
    <row r="44" spans="2:5" ht="10.5" thickBot="1" x14ac:dyDescent="0.35">
      <c r="B44" s="252"/>
      <c r="C44" s="253"/>
      <c r="D44" s="254">
        <f>SUM(D27:D43)</f>
        <v>0</v>
      </c>
      <c r="E44" s="253"/>
    </row>
    <row r="45" spans="2:5" x14ac:dyDescent="0.3">
      <c r="B45" s="255" t="s">
        <v>450</v>
      </c>
      <c r="C45" s="256"/>
      <c r="D45" s="257"/>
      <c r="E45" s="258">
        <f>IFERROR(ROUND(SUMPRODUCT(C27:C43,E27:E43),0),0)</f>
        <v>0</v>
      </c>
    </row>
    <row r="46" spans="2:5" ht="10.5" thickBot="1" x14ac:dyDescent="0.35">
      <c r="B46" s="259" t="s">
        <v>451</v>
      </c>
      <c r="C46" s="260"/>
      <c r="D46" s="261"/>
      <c r="E46" s="262">
        <f>IF(E45&lt;=Parametre!C16,ROUND(E45+Parametre!C15,0),40)</f>
        <v>3</v>
      </c>
    </row>
  </sheetData>
  <phoneticPr fontId="4" type="noConversion"/>
  <pageMargins left="0.19685039370078741" right="0.19685039370078741" top="0.98425196850393704" bottom="0.78740157480314965" header="0.51181102362204722" footer="0.51181102362204722"/>
  <pageSetup scale="75" orientation="landscape" r:id="rId1"/>
  <headerFooter alignWithMargins="0">
    <oddHeader>&amp;LPríloha 7: Štandardné tabuľky - Cesty
&amp;"Arial,Tučné"&amp;12 02 Zostatková hodnota</oddHeader>
    <oddFooter>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AQ46"/>
  <sheetViews>
    <sheetView zoomScaleNormal="100" workbookViewId="0">
      <selection activeCell="S52" sqref="S52"/>
    </sheetView>
  </sheetViews>
  <sheetFormatPr defaultColWidth="9.1328125" defaultRowHeight="10.15" x14ac:dyDescent="0.3"/>
  <cols>
    <col min="1" max="1" width="2" style="3" customWidth="1"/>
    <col min="2" max="2" width="37.796875" style="3" customWidth="1"/>
    <col min="3" max="3" width="10.796875" style="3" customWidth="1"/>
    <col min="4" max="43" width="4.19921875" style="3" bestFit="1" customWidth="1"/>
    <col min="44" max="16384" width="9.1328125" style="3"/>
  </cols>
  <sheetData>
    <row r="2" spans="2:43" x14ac:dyDescent="0.3">
      <c r="C2" s="4"/>
      <c r="D2" s="4" t="s">
        <v>10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2:43" x14ac:dyDescent="0.3">
      <c r="B3" s="5" t="s">
        <v>63</v>
      </c>
      <c r="C3" s="5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>
        <v>13</v>
      </c>
      <c r="Q3" s="6">
        <v>14</v>
      </c>
      <c r="R3" s="6">
        <v>15</v>
      </c>
      <c r="S3" s="6">
        <v>16</v>
      </c>
      <c r="T3" s="6">
        <v>17</v>
      </c>
      <c r="U3" s="6">
        <v>18</v>
      </c>
      <c r="V3" s="6">
        <v>19</v>
      </c>
      <c r="W3" s="6">
        <v>20</v>
      </c>
      <c r="X3" s="6">
        <v>21</v>
      </c>
      <c r="Y3" s="6">
        <v>22</v>
      </c>
      <c r="Z3" s="6">
        <v>23</v>
      </c>
      <c r="AA3" s="6">
        <v>24</v>
      </c>
      <c r="AB3" s="6">
        <v>25</v>
      </c>
      <c r="AC3" s="6">
        <v>26</v>
      </c>
      <c r="AD3" s="6">
        <v>27</v>
      </c>
      <c r="AE3" s="6">
        <v>28</v>
      </c>
      <c r="AF3" s="6">
        <v>29</v>
      </c>
      <c r="AG3" s="6">
        <v>30</v>
      </c>
      <c r="AH3" s="6">
        <v>31</v>
      </c>
      <c r="AI3" s="6">
        <v>32</v>
      </c>
      <c r="AJ3" s="6">
        <v>33</v>
      </c>
      <c r="AK3" s="6">
        <v>34</v>
      </c>
      <c r="AL3" s="6">
        <v>35</v>
      </c>
      <c r="AM3" s="6">
        <v>36</v>
      </c>
      <c r="AN3" s="6">
        <v>37</v>
      </c>
      <c r="AO3" s="6">
        <v>38</v>
      </c>
      <c r="AP3" s="6">
        <v>39</v>
      </c>
      <c r="AQ3" s="6">
        <v>40</v>
      </c>
    </row>
    <row r="4" spans="2:43" x14ac:dyDescent="0.3">
      <c r="B4" s="7" t="s">
        <v>38</v>
      </c>
      <c r="C4" s="263" t="s">
        <v>9</v>
      </c>
      <c r="D4" s="8">
        <f>Parametre!C13</f>
        <v>2024</v>
      </c>
      <c r="E4" s="8">
        <f>$D$4+D3</f>
        <v>2025</v>
      </c>
      <c r="F4" s="8">
        <f>$D$4+E3</f>
        <v>2026</v>
      </c>
      <c r="G4" s="8">
        <f>$D$4+F3</f>
        <v>2027</v>
      </c>
      <c r="H4" s="8">
        <f t="shared" ref="H4:AG4" si="0">$D$4+G3</f>
        <v>2028</v>
      </c>
      <c r="I4" s="8">
        <f t="shared" si="0"/>
        <v>2029</v>
      </c>
      <c r="J4" s="8">
        <f t="shared" si="0"/>
        <v>2030</v>
      </c>
      <c r="K4" s="8">
        <f t="shared" si="0"/>
        <v>2031</v>
      </c>
      <c r="L4" s="8">
        <f t="shared" si="0"/>
        <v>2032</v>
      </c>
      <c r="M4" s="8">
        <f t="shared" si="0"/>
        <v>2033</v>
      </c>
      <c r="N4" s="8">
        <f t="shared" si="0"/>
        <v>2034</v>
      </c>
      <c r="O4" s="8">
        <f t="shared" si="0"/>
        <v>2035</v>
      </c>
      <c r="P4" s="8">
        <f t="shared" si="0"/>
        <v>2036</v>
      </c>
      <c r="Q4" s="8">
        <f t="shared" si="0"/>
        <v>2037</v>
      </c>
      <c r="R4" s="8">
        <f t="shared" si="0"/>
        <v>2038</v>
      </c>
      <c r="S4" s="8">
        <f t="shared" si="0"/>
        <v>2039</v>
      </c>
      <c r="T4" s="8">
        <f t="shared" si="0"/>
        <v>2040</v>
      </c>
      <c r="U4" s="8">
        <f t="shared" si="0"/>
        <v>2041</v>
      </c>
      <c r="V4" s="8">
        <f t="shared" si="0"/>
        <v>2042</v>
      </c>
      <c r="W4" s="8">
        <f t="shared" si="0"/>
        <v>2043</v>
      </c>
      <c r="X4" s="8">
        <f t="shared" si="0"/>
        <v>2044</v>
      </c>
      <c r="Y4" s="8">
        <f t="shared" si="0"/>
        <v>2045</v>
      </c>
      <c r="Z4" s="8">
        <f t="shared" si="0"/>
        <v>2046</v>
      </c>
      <c r="AA4" s="8">
        <f t="shared" si="0"/>
        <v>2047</v>
      </c>
      <c r="AB4" s="8">
        <f t="shared" si="0"/>
        <v>2048</v>
      </c>
      <c r="AC4" s="8">
        <f t="shared" si="0"/>
        <v>2049</v>
      </c>
      <c r="AD4" s="8">
        <f t="shared" si="0"/>
        <v>2050</v>
      </c>
      <c r="AE4" s="8">
        <f t="shared" si="0"/>
        <v>2051</v>
      </c>
      <c r="AF4" s="8">
        <f t="shared" si="0"/>
        <v>2052</v>
      </c>
      <c r="AG4" s="8">
        <f t="shared" si="0"/>
        <v>2053</v>
      </c>
      <c r="AH4" s="8">
        <f t="shared" ref="AH4" si="1">$D$4+AG3</f>
        <v>2054</v>
      </c>
      <c r="AI4" s="8">
        <f t="shared" ref="AI4" si="2">$D$4+AH3</f>
        <v>2055</v>
      </c>
      <c r="AJ4" s="8">
        <f t="shared" ref="AJ4" si="3">$D$4+AI3</f>
        <v>2056</v>
      </c>
      <c r="AK4" s="8">
        <f t="shared" ref="AK4" si="4">$D$4+AJ3</f>
        <v>2057</v>
      </c>
      <c r="AL4" s="8">
        <f t="shared" ref="AL4" si="5">$D$4+AK3</f>
        <v>2058</v>
      </c>
      <c r="AM4" s="8">
        <f t="shared" ref="AM4" si="6">$D$4+AL3</f>
        <v>2059</v>
      </c>
      <c r="AN4" s="8">
        <f t="shared" ref="AN4" si="7">$D$4+AM3</f>
        <v>2060</v>
      </c>
      <c r="AO4" s="8">
        <f t="shared" ref="AO4" si="8">$D$4+AN3</f>
        <v>2061</v>
      </c>
      <c r="AP4" s="8">
        <f t="shared" ref="AP4" si="9">$D$4+AO3</f>
        <v>2062</v>
      </c>
      <c r="AQ4" s="8">
        <f t="shared" ref="AQ4" si="10">$D$4+AP3</f>
        <v>2063</v>
      </c>
    </row>
    <row r="5" spans="2:43" x14ac:dyDescent="0.3">
      <c r="B5" s="4" t="s">
        <v>70</v>
      </c>
      <c r="C5" s="9">
        <f>SUM(D5:AQ5)</f>
        <v>0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</row>
    <row r="6" spans="2:43" x14ac:dyDescent="0.3">
      <c r="B6" s="4" t="s">
        <v>39</v>
      </c>
      <c r="C6" s="9">
        <f t="shared" ref="C6:C10" si="11">SUM(D6:AQ6)</f>
        <v>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</row>
    <row r="7" spans="2:43" x14ac:dyDescent="0.3">
      <c r="B7" s="5" t="s">
        <v>404</v>
      </c>
      <c r="C7" s="15">
        <f t="shared" si="11"/>
        <v>0</v>
      </c>
      <c r="D7" s="15">
        <f t="shared" ref="D7:AG7" si="12">SUM(D5:D6)</f>
        <v>0</v>
      </c>
      <c r="E7" s="15">
        <f t="shared" si="12"/>
        <v>0</v>
      </c>
      <c r="F7" s="15">
        <f t="shared" si="12"/>
        <v>0</v>
      </c>
      <c r="G7" s="15">
        <f t="shared" si="12"/>
        <v>0</v>
      </c>
      <c r="H7" s="15">
        <f t="shared" si="12"/>
        <v>0</v>
      </c>
      <c r="I7" s="15">
        <f t="shared" si="12"/>
        <v>0</v>
      </c>
      <c r="J7" s="15">
        <f t="shared" si="12"/>
        <v>0</v>
      </c>
      <c r="K7" s="15">
        <f t="shared" si="12"/>
        <v>0</v>
      </c>
      <c r="L7" s="15">
        <f t="shared" si="12"/>
        <v>0</v>
      </c>
      <c r="M7" s="15">
        <f t="shared" si="12"/>
        <v>0</v>
      </c>
      <c r="N7" s="15">
        <f t="shared" si="12"/>
        <v>0</v>
      </c>
      <c r="O7" s="15">
        <f t="shared" si="12"/>
        <v>0</v>
      </c>
      <c r="P7" s="15">
        <f t="shared" si="12"/>
        <v>0</v>
      </c>
      <c r="Q7" s="15">
        <f t="shared" si="12"/>
        <v>0</v>
      </c>
      <c r="R7" s="15">
        <f t="shared" si="12"/>
        <v>0</v>
      </c>
      <c r="S7" s="15">
        <f t="shared" si="12"/>
        <v>0</v>
      </c>
      <c r="T7" s="15">
        <f t="shared" si="12"/>
        <v>0</v>
      </c>
      <c r="U7" s="15">
        <f t="shared" si="12"/>
        <v>0</v>
      </c>
      <c r="V7" s="15">
        <f t="shared" si="12"/>
        <v>0</v>
      </c>
      <c r="W7" s="15">
        <f t="shared" si="12"/>
        <v>0</v>
      </c>
      <c r="X7" s="15">
        <f t="shared" si="12"/>
        <v>0</v>
      </c>
      <c r="Y7" s="15">
        <f t="shared" si="12"/>
        <v>0</v>
      </c>
      <c r="Z7" s="15">
        <f t="shared" si="12"/>
        <v>0</v>
      </c>
      <c r="AA7" s="15">
        <f t="shared" si="12"/>
        <v>0</v>
      </c>
      <c r="AB7" s="15">
        <f t="shared" si="12"/>
        <v>0</v>
      </c>
      <c r="AC7" s="15">
        <f t="shared" si="12"/>
        <v>0</v>
      </c>
      <c r="AD7" s="15">
        <f t="shared" si="12"/>
        <v>0</v>
      </c>
      <c r="AE7" s="15">
        <f t="shared" si="12"/>
        <v>0</v>
      </c>
      <c r="AF7" s="15">
        <f t="shared" si="12"/>
        <v>0</v>
      </c>
      <c r="AG7" s="15">
        <f t="shared" si="12"/>
        <v>0</v>
      </c>
      <c r="AH7" s="15">
        <f t="shared" ref="AH7:AQ7" si="13">SUM(AH5:AH6)</f>
        <v>0</v>
      </c>
      <c r="AI7" s="15">
        <f t="shared" si="13"/>
        <v>0</v>
      </c>
      <c r="AJ7" s="15">
        <f t="shared" si="13"/>
        <v>0</v>
      </c>
      <c r="AK7" s="15">
        <f t="shared" si="13"/>
        <v>0</v>
      </c>
      <c r="AL7" s="15">
        <f t="shared" si="13"/>
        <v>0</v>
      </c>
      <c r="AM7" s="15">
        <f t="shared" si="13"/>
        <v>0</v>
      </c>
      <c r="AN7" s="15">
        <f t="shared" si="13"/>
        <v>0</v>
      </c>
      <c r="AO7" s="15">
        <f t="shared" si="13"/>
        <v>0</v>
      </c>
      <c r="AP7" s="15">
        <f t="shared" si="13"/>
        <v>0</v>
      </c>
      <c r="AQ7" s="15">
        <f t="shared" si="13"/>
        <v>0</v>
      </c>
    </row>
    <row r="8" spans="2:43" x14ac:dyDescent="0.3">
      <c r="B8" s="17" t="s">
        <v>67</v>
      </c>
      <c r="C8" s="9">
        <f t="shared" si="11"/>
        <v>0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</row>
    <row r="9" spans="2:43" ht="10.5" thickBot="1" x14ac:dyDescent="0.35">
      <c r="B9" s="29" t="s">
        <v>65</v>
      </c>
      <c r="C9" s="30">
        <f t="shared" si="11"/>
        <v>0</v>
      </c>
      <c r="D9" s="30">
        <f t="shared" ref="D9:AG9" si="14">SUM(D8:D8)</f>
        <v>0</v>
      </c>
      <c r="E9" s="30">
        <f t="shared" si="14"/>
        <v>0</v>
      </c>
      <c r="F9" s="30">
        <f t="shared" si="14"/>
        <v>0</v>
      </c>
      <c r="G9" s="30">
        <f t="shared" si="14"/>
        <v>0</v>
      </c>
      <c r="H9" s="30">
        <f t="shared" si="14"/>
        <v>0</v>
      </c>
      <c r="I9" s="30">
        <f t="shared" si="14"/>
        <v>0</v>
      </c>
      <c r="J9" s="30">
        <f t="shared" si="14"/>
        <v>0</v>
      </c>
      <c r="K9" s="30">
        <f t="shared" si="14"/>
        <v>0</v>
      </c>
      <c r="L9" s="30">
        <f t="shared" si="14"/>
        <v>0</v>
      </c>
      <c r="M9" s="30">
        <f t="shared" si="14"/>
        <v>0</v>
      </c>
      <c r="N9" s="30">
        <f t="shared" si="14"/>
        <v>0</v>
      </c>
      <c r="O9" s="30">
        <f t="shared" si="14"/>
        <v>0</v>
      </c>
      <c r="P9" s="30">
        <f t="shared" si="14"/>
        <v>0</v>
      </c>
      <c r="Q9" s="30">
        <f t="shared" si="14"/>
        <v>0</v>
      </c>
      <c r="R9" s="30">
        <f t="shared" si="14"/>
        <v>0</v>
      </c>
      <c r="S9" s="30">
        <f t="shared" si="14"/>
        <v>0</v>
      </c>
      <c r="T9" s="30">
        <f t="shared" si="14"/>
        <v>0</v>
      </c>
      <c r="U9" s="30">
        <f t="shared" si="14"/>
        <v>0</v>
      </c>
      <c r="V9" s="30">
        <f t="shared" si="14"/>
        <v>0</v>
      </c>
      <c r="W9" s="30">
        <f t="shared" si="14"/>
        <v>0</v>
      </c>
      <c r="X9" s="30">
        <f t="shared" si="14"/>
        <v>0</v>
      </c>
      <c r="Y9" s="30">
        <f t="shared" si="14"/>
        <v>0</v>
      </c>
      <c r="Z9" s="30">
        <f t="shared" si="14"/>
        <v>0</v>
      </c>
      <c r="AA9" s="30">
        <f t="shared" si="14"/>
        <v>0</v>
      </c>
      <c r="AB9" s="30">
        <f t="shared" si="14"/>
        <v>0</v>
      </c>
      <c r="AC9" s="30">
        <f t="shared" si="14"/>
        <v>0</v>
      </c>
      <c r="AD9" s="30">
        <f t="shared" si="14"/>
        <v>0</v>
      </c>
      <c r="AE9" s="30">
        <f t="shared" si="14"/>
        <v>0</v>
      </c>
      <c r="AF9" s="30">
        <f t="shared" si="14"/>
        <v>0</v>
      </c>
      <c r="AG9" s="30">
        <f t="shared" si="14"/>
        <v>0</v>
      </c>
      <c r="AH9" s="30">
        <f t="shared" ref="AH9:AQ9" si="15">SUM(AH8:AH8)</f>
        <v>0</v>
      </c>
      <c r="AI9" s="30">
        <f t="shared" si="15"/>
        <v>0</v>
      </c>
      <c r="AJ9" s="30">
        <f t="shared" si="15"/>
        <v>0</v>
      </c>
      <c r="AK9" s="30">
        <f t="shared" si="15"/>
        <v>0</v>
      </c>
      <c r="AL9" s="30">
        <f t="shared" si="15"/>
        <v>0</v>
      </c>
      <c r="AM9" s="30">
        <f t="shared" si="15"/>
        <v>0</v>
      </c>
      <c r="AN9" s="30">
        <f t="shared" si="15"/>
        <v>0</v>
      </c>
      <c r="AO9" s="30">
        <f t="shared" si="15"/>
        <v>0</v>
      </c>
      <c r="AP9" s="30">
        <f t="shared" si="15"/>
        <v>0</v>
      </c>
      <c r="AQ9" s="30">
        <f t="shared" si="15"/>
        <v>0</v>
      </c>
    </row>
    <row r="10" spans="2:43" ht="10.5" thickTop="1" x14ac:dyDescent="0.3">
      <c r="B10" s="31" t="s">
        <v>64</v>
      </c>
      <c r="C10" s="32">
        <f t="shared" si="11"/>
        <v>0</v>
      </c>
      <c r="D10" s="32">
        <f t="shared" ref="D10:AG10" si="16">SUM(D7,D9)</f>
        <v>0</v>
      </c>
      <c r="E10" s="32">
        <f t="shared" si="16"/>
        <v>0</v>
      </c>
      <c r="F10" s="32">
        <f t="shared" si="16"/>
        <v>0</v>
      </c>
      <c r="G10" s="32">
        <f t="shared" si="16"/>
        <v>0</v>
      </c>
      <c r="H10" s="32">
        <f t="shared" si="16"/>
        <v>0</v>
      </c>
      <c r="I10" s="32">
        <f t="shared" si="16"/>
        <v>0</v>
      </c>
      <c r="J10" s="32">
        <f t="shared" si="16"/>
        <v>0</v>
      </c>
      <c r="K10" s="32">
        <f t="shared" si="16"/>
        <v>0</v>
      </c>
      <c r="L10" s="32">
        <f t="shared" si="16"/>
        <v>0</v>
      </c>
      <c r="M10" s="32">
        <f t="shared" si="16"/>
        <v>0</v>
      </c>
      <c r="N10" s="32">
        <f t="shared" si="16"/>
        <v>0</v>
      </c>
      <c r="O10" s="32">
        <f t="shared" si="16"/>
        <v>0</v>
      </c>
      <c r="P10" s="32">
        <f t="shared" si="16"/>
        <v>0</v>
      </c>
      <c r="Q10" s="32">
        <f t="shared" si="16"/>
        <v>0</v>
      </c>
      <c r="R10" s="32">
        <f t="shared" si="16"/>
        <v>0</v>
      </c>
      <c r="S10" s="32">
        <f t="shared" si="16"/>
        <v>0</v>
      </c>
      <c r="T10" s="32">
        <f t="shared" si="16"/>
        <v>0</v>
      </c>
      <c r="U10" s="32">
        <f t="shared" si="16"/>
        <v>0</v>
      </c>
      <c r="V10" s="32">
        <f t="shared" si="16"/>
        <v>0</v>
      </c>
      <c r="W10" s="32">
        <f t="shared" si="16"/>
        <v>0</v>
      </c>
      <c r="X10" s="32">
        <f t="shared" si="16"/>
        <v>0</v>
      </c>
      <c r="Y10" s="32">
        <f t="shared" si="16"/>
        <v>0</v>
      </c>
      <c r="Z10" s="32">
        <f t="shared" si="16"/>
        <v>0</v>
      </c>
      <c r="AA10" s="32">
        <f t="shared" si="16"/>
        <v>0</v>
      </c>
      <c r="AB10" s="32">
        <f t="shared" si="16"/>
        <v>0</v>
      </c>
      <c r="AC10" s="32">
        <f t="shared" si="16"/>
        <v>0</v>
      </c>
      <c r="AD10" s="32">
        <f t="shared" si="16"/>
        <v>0</v>
      </c>
      <c r="AE10" s="32">
        <f t="shared" si="16"/>
        <v>0</v>
      </c>
      <c r="AF10" s="32">
        <f t="shared" si="16"/>
        <v>0</v>
      </c>
      <c r="AG10" s="32">
        <f t="shared" si="16"/>
        <v>0</v>
      </c>
      <c r="AH10" s="32">
        <f t="shared" ref="AH10:AQ10" si="17">SUM(AH7,AH9)</f>
        <v>0</v>
      </c>
      <c r="AI10" s="32">
        <f t="shared" si="17"/>
        <v>0</v>
      </c>
      <c r="AJ10" s="32">
        <f t="shared" si="17"/>
        <v>0</v>
      </c>
      <c r="AK10" s="32">
        <f t="shared" si="17"/>
        <v>0</v>
      </c>
      <c r="AL10" s="32">
        <f t="shared" si="17"/>
        <v>0</v>
      </c>
      <c r="AM10" s="32">
        <f t="shared" si="17"/>
        <v>0</v>
      </c>
      <c r="AN10" s="32">
        <f t="shared" si="17"/>
        <v>0</v>
      </c>
      <c r="AO10" s="32">
        <f t="shared" si="17"/>
        <v>0</v>
      </c>
      <c r="AP10" s="32">
        <f t="shared" si="17"/>
        <v>0</v>
      </c>
      <c r="AQ10" s="32">
        <f t="shared" si="17"/>
        <v>0</v>
      </c>
    </row>
    <row r="13" spans="2:43" x14ac:dyDescent="0.3">
      <c r="C13" s="4"/>
      <c r="D13" s="4" t="s">
        <v>10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2:43" x14ac:dyDescent="0.3">
      <c r="B14" s="5" t="s">
        <v>68</v>
      </c>
      <c r="C14" s="5"/>
      <c r="D14" s="6">
        <v>1</v>
      </c>
      <c r="E14" s="6">
        <v>2</v>
      </c>
      <c r="F14" s="6">
        <v>3</v>
      </c>
      <c r="G14" s="6">
        <v>4</v>
      </c>
      <c r="H14" s="6">
        <v>5</v>
      </c>
      <c r="I14" s="6">
        <v>6</v>
      </c>
      <c r="J14" s="6">
        <v>7</v>
      </c>
      <c r="K14" s="6">
        <v>8</v>
      </c>
      <c r="L14" s="6">
        <v>9</v>
      </c>
      <c r="M14" s="6">
        <v>10</v>
      </c>
      <c r="N14" s="6">
        <v>11</v>
      </c>
      <c r="O14" s="6">
        <v>12</v>
      </c>
      <c r="P14" s="6">
        <v>13</v>
      </c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  <c r="X14" s="6">
        <v>21</v>
      </c>
      <c r="Y14" s="6">
        <v>22</v>
      </c>
      <c r="Z14" s="6">
        <v>23</v>
      </c>
      <c r="AA14" s="6">
        <v>24</v>
      </c>
      <c r="AB14" s="6">
        <v>25</v>
      </c>
      <c r="AC14" s="6">
        <v>26</v>
      </c>
      <c r="AD14" s="6">
        <v>27</v>
      </c>
      <c r="AE14" s="6">
        <v>28</v>
      </c>
      <c r="AF14" s="6">
        <v>29</v>
      </c>
      <c r="AG14" s="6">
        <v>30</v>
      </c>
      <c r="AH14" s="6">
        <v>31</v>
      </c>
      <c r="AI14" s="6">
        <v>32</v>
      </c>
      <c r="AJ14" s="6">
        <v>33</v>
      </c>
      <c r="AK14" s="6">
        <v>34</v>
      </c>
      <c r="AL14" s="6">
        <v>35</v>
      </c>
      <c r="AM14" s="6">
        <v>36</v>
      </c>
      <c r="AN14" s="6">
        <v>37</v>
      </c>
      <c r="AO14" s="6">
        <v>38</v>
      </c>
      <c r="AP14" s="6">
        <v>39</v>
      </c>
      <c r="AQ14" s="6">
        <v>40</v>
      </c>
    </row>
    <row r="15" spans="2:43" x14ac:dyDescent="0.3">
      <c r="B15" s="7" t="s">
        <v>40</v>
      </c>
      <c r="C15" s="263" t="s">
        <v>9</v>
      </c>
      <c r="D15" s="8">
        <f>D4</f>
        <v>2024</v>
      </c>
      <c r="E15" s="8">
        <f>$D$4+D14</f>
        <v>2025</v>
      </c>
      <c r="F15" s="8">
        <f>$D$4+E14</f>
        <v>2026</v>
      </c>
      <c r="G15" s="8">
        <f>$D$4+F14</f>
        <v>2027</v>
      </c>
      <c r="H15" s="8">
        <f t="shared" ref="H15:AG15" si="18">$D$4+G14</f>
        <v>2028</v>
      </c>
      <c r="I15" s="8">
        <f t="shared" si="18"/>
        <v>2029</v>
      </c>
      <c r="J15" s="8">
        <f t="shared" si="18"/>
        <v>2030</v>
      </c>
      <c r="K15" s="8">
        <f t="shared" si="18"/>
        <v>2031</v>
      </c>
      <c r="L15" s="8">
        <f t="shared" si="18"/>
        <v>2032</v>
      </c>
      <c r="M15" s="8">
        <f t="shared" si="18"/>
        <v>2033</v>
      </c>
      <c r="N15" s="8">
        <f t="shared" si="18"/>
        <v>2034</v>
      </c>
      <c r="O15" s="8">
        <f t="shared" si="18"/>
        <v>2035</v>
      </c>
      <c r="P15" s="8">
        <f t="shared" si="18"/>
        <v>2036</v>
      </c>
      <c r="Q15" s="8">
        <f t="shared" si="18"/>
        <v>2037</v>
      </c>
      <c r="R15" s="8">
        <f t="shared" si="18"/>
        <v>2038</v>
      </c>
      <c r="S15" s="8">
        <f t="shared" si="18"/>
        <v>2039</v>
      </c>
      <c r="T15" s="8">
        <f t="shared" si="18"/>
        <v>2040</v>
      </c>
      <c r="U15" s="8">
        <f t="shared" si="18"/>
        <v>2041</v>
      </c>
      <c r="V15" s="8">
        <f t="shared" si="18"/>
        <v>2042</v>
      </c>
      <c r="W15" s="8">
        <f t="shared" si="18"/>
        <v>2043</v>
      </c>
      <c r="X15" s="8">
        <f t="shared" si="18"/>
        <v>2044</v>
      </c>
      <c r="Y15" s="8">
        <f t="shared" si="18"/>
        <v>2045</v>
      </c>
      <c r="Z15" s="8">
        <f t="shared" si="18"/>
        <v>2046</v>
      </c>
      <c r="AA15" s="8">
        <f t="shared" si="18"/>
        <v>2047</v>
      </c>
      <c r="AB15" s="8">
        <f t="shared" si="18"/>
        <v>2048</v>
      </c>
      <c r="AC15" s="8">
        <f t="shared" si="18"/>
        <v>2049</v>
      </c>
      <c r="AD15" s="8">
        <f t="shared" si="18"/>
        <v>2050</v>
      </c>
      <c r="AE15" s="8">
        <f t="shared" si="18"/>
        <v>2051</v>
      </c>
      <c r="AF15" s="8">
        <f t="shared" si="18"/>
        <v>2052</v>
      </c>
      <c r="AG15" s="8">
        <f t="shared" si="18"/>
        <v>2053</v>
      </c>
      <c r="AH15" s="8">
        <f t="shared" ref="AH15" si="19">$D$4+AG14</f>
        <v>2054</v>
      </c>
      <c r="AI15" s="8">
        <f t="shared" ref="AI15" si="20">$D$4+AH14</f>
        <v>2055</v>
      </c>
      <c r="AJ15" s="8">
        <f t="shared" ref="AJ15" si="21">$D$4+AI14</f>
        <v>2056</v>
      </c>
      <c r="AK15" s="8">
        <f t="shared" ref="AK15" si="22">$D$4+AJ14</f>
        <v>2057</v>
      </c>
      <c r="AL15" s="8">
        <f t="shared" ref="AL15" si="23">$D$4+AK14</f>
        <v>2058</v>
      </c>
      <c r="AM15" s="8">
        <f t="shared" ref="AM15" si="24">$D$4+AL14</f>
        <v>2059</v>
      </c>
      <c r="AN15" s="8">
        <f t="shared" ref="AN15" si="25">$D$4+AM14</f>
        <v>2060</v>
      </c>
      <c r="AO15" s="8">
        <f t="shared" ref="AO15" si="26">$D$4+AN14</f>
        <v>2061</v>
      </c>
      <c r="AP15" s="8">
        <f t="shared" ref="AP15" si="27">$D$4+AO14</f>
        <v>2062</v>
      </c>
      <c r="AQ15" s="8">
        <f t="shared" ref="AQ15" si="28">$D$4+AP14</f>
        <v>2063</v>
      </c>
    </row>
    <row r="16" spans="2:43" x14ac:dyDescent="0.3">
      <c r="B16" s="4" t="s">
        <v>70</v>
      </c>
      <c r="C16" s="9">
        <f t="shared" ref="C16:C21" si="29">SUM(D16:AQ16)</f>
        <v>0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</row>
    <row r="17" spans="2:43" x14ac:dyDescent="0.3">
      <c r="B17" s="4" t="s">
        <v>39</v>
      </c>
      <c r="C17" s="9">
        <f t="shared" si="29"/>
        <v>0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</row>
    <row r="18" spans="2:43" x14ac:dyDescent="0.3">
      <c r="B18" s="5" t="s">
        <v>404</v>
      </c>
      <c r="C18" s="15">
        <f t="shared" si="29"/>
        <v>0</v>
      </c>
      <c r="D18" s="15">
        <f t="shared" ref="D18:AG18" si="30">SUM(D16:D17)</f>
        <v>0</v>
      </c>
      <c r="E18" s="15">
        <f t="shared" si="30"/>
        <v>0</v>
      </c>
      <c r="F18" s="15">
        <f t="shared" si="30"/>
        <v>0</v>
      </c>
      <c r="G18" s="15">
        <f t="shared" si="30"/>
        <v>0</v>
      </c>
      <c r="H18" s="15">
        <f t="shared" si="30"/>
        <v>0</v>
      </c>
      <c r="I18" s="15">
        <f t="shared" si="30"/>
        <v>0</v>
      </c>
      <c r="J18" s="15">
        <f t="shared" si="30"/>
        <v>0</v>
      </c>
      <c r="K18" s="15">
        <f t="shared" si="30"/>
        <v>0</v>
      </c>
      <c r="L18" s="15">
        <f t="shared" si="30"/>
        <v>0</v>
      </c>
      <c r="M18" s="15">
        <f t="shared" si="30"/>
        <v>0</v>
      </c>
      <c r="N18" s="15">
        <f t="shared" si="30"/>
        <v>0</v>
      </c>
      <c r="O18" s="15">
        <f t="shared" si="30"/>
        <v>0</v>
      </c>
      <c r="P18" s="15">
        <f t="shared" si="30"/>
        <v>0</v>
      </c>
      <c r="Q18" s="15">
        <f t="shared" si="30"/>
        <v>0</v>
      </c>
      <c r="R18" s="15">
        <f t="shared" si="30"/>
        <v>0</v>
      </c>
      <c r="S18" s="15">
        <f t="shared" si="30"/>
        <v>0</v>
      </c>
      <c r="T18" s="15">
        <f t="shared" si="30"/>
        <v>0</v>
      </c>
      <c r="U18" s="15">
        <f t="shared" si="30"/>
        <v>0</v>
      </c>
      <c r="V18" s="15">
        <f t="shared" si="30"/>
        <v>0</v>
      </c>
      <c r="W18" s="15">
        <f t="shared" si="30"/>
        <v>0</v>
      </c>
      <c r="X18" s="15">
        <f t="shared" si="30"/>
        <v>0</v>
      </c>
      <c r="Y18" s="15">
        <f t="shared" si="30"/>
        <v>0</v>
      </c>
      <c r="Z18" s="15">
        <f t="shared" si="30"/>
        <v>0</v>
      </c>
      <c r="AA18" s="15">
        <f t="shared" si="30"/>
        <v>0</v>
      </c>
      <c r="AB18" s="15">
        <f t="shared" si="30"/>
        <v>0</v>
      </c>
      <c r="AC18" s="15">
        <f t="shared" si="30"/>
        <v>0</v>
      </c>
      <c r="AD18" s="15">
        <f t="shared" si="30"/>
        <v>0</v>
      </c>
      <c r="AE18" s="15">
        <f t="shared" si="30"/>
        <v>0</v>
      </c>
      <c r="AF18" s="15">
        <f t="shared" si="30"/>
        <v>0</v>
      </c>
      <c r="AG18" s="15">
        <f t="shared" si="30"/>
        <v>0</v>
      </c>
      <c r="AH18" s="15">
        <f t="shared" ref="AH18:AQ18" si="31">SUM(AH16:AH17)</f>
        <v>0</v>
      </c>
      <c r="AI18" s="15">
        <f t="shared" si="31"/>
        <v>0</v>
      </c>
      <c r="AJ18" s="15">
        <f t="shared" si="31"/>
        <v>0</v>
      </c>
      <c r="AK18" s="15">
        <f t="shared" si="31"/>
        <v>0</v>
      </c>
      <c r="AL18" s="15">
        <f t="shared" si="31"/>
        <v>0</v>
      </c>
      <c r="AM18" s="15">
        <f t="shared" si="31"/>
        <v>0</v>
      </c>
      <c r="AN18" s="15">
        <f t="shared" si="31"/>
        <v>0</v>
      </c>
      <c r="AO18" s="15">
        <f t="shared" si="31"/>
        <v>0</v>
      </c>
      <c r="AP18" s="15">
        <f t="shared" si="31"/>
        <v>0</v>
      </c>
      <c r="AQ18" s="15">
        <f t="shared" si="31"/>
        <v>0</v>
      </c>
    </row>
    <row r="19" spans="2:43" x14ac:dyDescent="0.3">
      <c r="B19" s="17" t="s">
        <v>67</v>
      </c>
      <c r="C19" s="9">
        <f t="shared" si="29"/>
        <v>0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</row>
    <row r="20" spans="2:43" ht="10.5" thickBot="1" x14ac:dyDescent="0.35">
      <c r="B20" s="29" t="s">
        <v>65</v>
      </c>
      <c r="C20" s="30">
        <f t="shared" si="29"/>
        <v>0</v>
      </c>
      <c r="D20" s="30">
        <f t="shared" ref="D20:AG20" si="32">SUM(D19:D19)</f>
        <v>0</v>
      </c>
      <c r="E20" s="30">
        <f t="shared" si="32"/>
        <v>0</v>
      </c>
      <c r="F20" s="30">
        <f t="shared" si="32"/>
        <v>0</v>
      </c>
      <c r="G20" s="30">
        <f t="shared" si="32"/>
        <v>0</v>
      </c>
      <c r="H20" s="30">
        <f t="shared" si="32"/>
        <v>0</v>
      </c>
      <c r="I20" s="30">
        <f t="shared" si="32"/>
        <v>0</v>
      </c>
      <c r="J20" s="30">
        <f t="shared" si="32"/>
        <v>0</v>
      </c>
      <c r="K20" s="30">
        <f t="shared" si="32"/>
        <v>0</v>
      </c>
      <c r="L20" s="30">
        <f t="shared" si="32"/>
        <v>0</v>
      </c>
      <c r="M20" s="30">
        <f t="shared" si="32"/>
        <v>0</v>
      </c>
      <c r="N20" s="30">
        <f t="shared" si="32"/>
        <v>0</v>
      </c>
      <c r="O20" s="30">
        <f t="shared" si="32"/>
        <v>0</v>
      </c>
      <c r="P20" s="30">
        <f t="shared" si="32"/>
        <v>0</v>
      </c>
      <c r="Q20" s="30">
        <f t="shared" si="32"/>
        <v>0</v>
      </c>
      <c r="R20" s="30">
        <f t="shared" si="32"/>
        <v>0</v>
      </c>
      <c r="S20" s="30">
        <f t="shared" si="32"/>
        <v>0</v>
      </c>
      <c r="T20" s="30">
        <f t="shared" si="32"/>
        <v>0</v>
      </c>
      <c r="U20" s="30">
        <f t="shared" si="32"/>
        <v>0</v>
      </c>
      <c r="V20" s="30">
        <f t="shared" si="32"/>
        <v>0</v>
      </c>
      <c r="W20" s="30">
        <f t="shared" si="32"/>
        <v>0</v>
      </c>
      <c r="X20" s="30">
        <f t="shared" si="32"/>
        <v>0</v>
      </c>
      <c r="Y20" s="30">
        <f t="shared" si="32"/>
        <v>0</v>
      </c>
      <c r="Z20" s="30">
        <f t="shared" si="32"/>
        <v>0</v>
      </c>
      <c r="AA20" s="30">
        <f t="shared" si="32"/>
        <v>0</v>
      </c>
      <c r="AB20" s="30">
        <f t="shared" si="32"/>
        <v>0</v>
      </c>
      <c r="AC20" s="30">
        <f t="shared" si="32"/>
        <v>0</v>
      </c>
      <c r="AD20" s="30">
        <f t="shared" si="32"/>
        <v>0</v>
      </c>
      <c r="AE20" s="30">
        <f t="shared" si="32"/>
        <v>0</v>
      </c>
      <c r="AF20" s="30">
        <f t="shared" si="32"/>
        <v>0</v>
      </c>
      <c r="AG20" s="30">
        <f t="shared" si="32"/>
        <v>0</v>
      </c>
      <c r="AH20" s="30">
        <f t="shared" ref="AH20:AQ20" si="33">SUM(AH19:AH19)</f>
        <v>0</v>
      </c>
      <c r="AI20" s="30">
        <f t="shared" si="33"/>
        <v>0</v>
      </c>
      <c r="AJ20" s="30">
        <f t="shared" si="33"/>
        <v>0</v>
      </c>
      <c r="AK20" s="30">
        <f t="shared" si="33"/>
        <v>0</v>
      </c>
      <c r="AL20" s="30">
        <f t="shared" si="33"/>
        <v>0</v>
      </c>
      <c r="AM20" s="30">
        <f t="shared" si="33"/>
        <v>0</v>
      </c>
      <c r="AN20" s="30">
        <f t="shared" si="33"/>
        <v>0</v>
      </c>
      <c r="AO20" s="30">
        <f t="shared" si="33"/>
        <v>0</v>
      </c>
      <c r="AP20" s="30">
        <f t="shared" si="33"/>
        <v>0</v>
      </c>
      <c r="AQ20" s="30">
        <f t="shared" si="33"/>
        <v>0</v>
      </c>
    </row>
    <row r="21" spans="2:43" ht="10.5" thickTop="1" x14ac:dyDescent="0.3">
      <c r="B21" s="31" t="s">
        <v>64</v>
      </c>
      <c r="C21" s="32">
        <f t="shared" si="29"/>
        <v>0</v>
      </c>
      <c r="D21" s="32">
        <f t="shared" ref="D21:AG21" si="34">SUM(D18,D20)</f>
        <v>0</v>
      </c>
      <c r="E21" s="32">
        <f t="shared" si="34"/>
        <v>0</v>
      </c>
      <c r="F21" s="32">
        <f t="shared" si="34"/>
        <v>0</v>
      </c>
      <c r="G21" s="32">
        <f t="shared" si="34"/>
        <v>0</v>
      </c>
      <c r="H21" s="32">
        <f t="shared" si="34"/>
        <v>0</v>
      </c>
      <c r="I21" s="32">
        <f t="shared" si="34"/>
        <v>0</v>
      </c>
      <c r="J21" s="32">
        <f t="shared" si="34"/>
        <v>0</v>
      </c>
      <c r="K21" s="32">
        <f t="shared" si="34"/>
        <v>0</v>
      </c>
      <c r="L21" s="32">
        <f t="shared" si="34"/>
        <v>0</v>
      </c>
      <c r="M21" s="32">
        <f t="shared" si="34"/>
        <v>0</v>
      </c>
      <c r="N21" s="32">
        <f t="shared" si="34"/>
        <v>0</v>
      </c>
      <c r="O21" s="32">
        <f t="shared" si="34"/>
        <v>0</v>
      </c>
      <c r="P21" s="32">
        <f t="shared" si="34"/>
        <v>0</v>
      </c>
      <c r="Q21" s="32">
        <f t="shared" si="34"/>
        <v>0</v>
      </c>
      <c r="R21" s="32">
        <f t="shared" si="34"/>
        <v>0</v>
      </c>
      <c r="S21" s="32">
        <f t="shared" si="34"/>
        <v>0</v>
      </c>
      <c r="T21" s="32">
        <f t="shared" si="34"/>
        <v>0</v>
      </c>
      <c r="U21" s="32">
        <f t="shared" si="34"/>
        <v>0</v>
      </c>
      <c r="V21" s="32">
        <f t="shared" si="34"/>
        <v>0</v>
      </c>
      <c r="W21" s="32">
        <f t="shared" si="34"/>
        <v>0</v>
      </c>
      <c r="X21" s="32">
        <f t="shared" si="34"/>
        <v>0</v>
      </c>
      <c r="Y21" s="32">
        <f t="shared" si="34"/>
        <v>0</v>
      </c>
      <c r="Z21" s="32">
        <f t="shared" si="34"/>
        <v>0</v>
      </c>
      <c r="AA21" s="32">
        <f t="shared" si="34"/>
        <v>0</v>
      </c>
      <c r="AB21" s="32">
        <f t="shared" si="34"/>
        <v>0</v>
      </c>
      <c r="AC21" s="32">
        <f t="shared" si="34"/>
        <v>0</v>
      </c>
      <c r="AD21" s="32">
        <f t="shared" si="34"/>
        <v>0</v>
      </c>
      <c r="AE21" s="32">
        <f t="shared" si="34"/>
        <v>0</v>
      </c>
      <c r="AF21" s="32">
        <f t="shared" si="34"/>
        <v>0</v>
      </c>
      <c r="AG21" s="32">
        <f t="shared" si="34"/>
        <v>0</v>
      </c>
      <c r="AH21" s="32">
        <f t="shared" ref="AH21:AQ21" si="35">SUM(AH18,AH20)</f>
        <v>0</v>
      </c>
      <c r="AI21" s="32">
        <f t="shared" si="35"/>
        <v>0</v>
      </c>
      <c r="AJ21" s="32">
        <f t="shared" si="35"/>
        <v>0</v>
      </c>
      <c r="AK21" s="32">
        <f t="shared" si="35"/>
        <v>0</v>
      </c>
      <c r="AL21" s="32">
        <f t="shared" si="35"/>
        <v>0</v>
      </c>
      <c r="AM21" s="32">
        <f t="shared" si="35"/>
        <v>0</v>
      </c>
      <c r="AN21" s="32">
        <f t="shared" si="35"/>
        <v>0</v>
      </c>
      <c r="AO21" s="32">
        <f t="shared" si="35"/>
        <v>0</v>
      </c>
      <c r="AP21" s="32">
        <f t="shared" si="35"/>
        <v>0</v>
      </c>
      <c r="AQ21" s="32">
        <f t="shared" si="35"/>
        <v>0</v>
      </c>
    </row>
    <row r="24" spans="2:43" x14ac:dyDescent="0.3">
      <c r="C24" s="4"/>
      <c r="D24" s="4" t="s">
        <v>10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</row>
    <row r="25" spans="2:43" x14ac:dyDescent="0.3">
      <c r="B25" s="5" t="s">
        <v>69</v>
      </c>
      <c r="C25" s="5"/>
      <c r="D25" s="6">
        <v>1</v>
      </c>
      <c r="E25" s="6">
        <v>2</v>
      </c>
      <c r="F25" s="6">
        <v>3</v>
      </c>
      <c r="G25" s="6">
        <v>4</v>
      </c>
      <c r="H25" s="6">
        <v>5</v>
      </c>
      <c r="I25" s="6">
        <v>6</v>
      </c>
      <c r="J25" s="6">
        <v>7</v>
      </c>
      <c r="K25" s="6">
        <v>8</v>
      </c>
      <c r="L25" s="6">
        <v>9</v>
      </c>
      <c r="M25" s="6">
        <v>10</v>
      </c>
      <c r="N25" s="6">
        <v>11</v>
      </c>
      <c r="O25" s="6">
        <v>12</v>
      </c>
      <c r="P25" s="6">
        <v>13</v>
      </c>
      <c r="Q25" s="6">
        <v>14</v>
      </c>
      <c r="R25" s="6">
        <v>15</v>
      </c>
      <c r="S25" s="6">
        <v>16</v>
      </c>
      <c r="T25" s="6">
        <v>17</v>
      </c>
      <c r="U25" s="6">
        <v>18</v>
      </c>
      <c r="V25" s="6">
        <v>19</v>
      </c>
      <c r="W25" s="6">
        <v>20</v>
      </c>
      <c r="X25" s="6">
        <v>21</v>
      </c>
      <c r="Y25" s="6">
        <v>22</v>
      </c>
      <c r="Z25" s="6">
        <v>23</v>
      </c>
      <c r="AA25" s="6">
        <v>24</v>
      </c>
      <c r="AB25" s="6">
        <v>25</v>
      </c>
      <c r="AC25" s="6">
        <v>26</v>
      </c>
      <c r="AD25" s="6">
        <v>27</v>
      </c>
      <c r="AE25" s="6">
        <v>28</v>
      </c>
      <c r="AF25" s="6">
        <v>29</v>
      </c>
      <c r="AG25" s="6">
        <v>30</v>
      </c>
      <c r="AH25" s="6">
        <v>31</v>
      </c>
      <c r="AI25" s="6">
        <v>32</v>
      </c>
      <c r="AJ25" s="6">
        <v>33</v>
      </c>
      <c r="AK25" s="6">
        <v>34</v>
      </c>
      <c r="AL25" s="6">
        <v>35</v>
      </c>
      <c r="AM25" s="6">
        <v>36</v>
      </c>
      <c r="AN25" s="6">
        <v>37</v>
      </c>
      <c r="AO25" s="6">
        <v>38</v>
      </c>
      <c r="AP25" s="6">
        <v>39</v>
      </c>
      <c r="AQ25" s="6">
        <v>40</v>
      </c>
    </row>
    <row r="26" spans="2:43" x14ac:dyDescent="0.3">
      <c r="B26" s="201" t="s">
        <v>52</v>
      </c>
      <c r="C26" s="273" t="s">
        <v>9</v>
      </c>
      <c r="D26" s="272">
        <f t="shared" ref="D26:AG26" si="36">D4</f>
        <v>2024</v>
      </c>
      <c r="E26" s="272">
        <f t="shared" si="36"/>
        <v>2025</v>
      </c>
      <c r="F26" s="272">
        <f t="shared" si="36"/>
        <v>2026</v>
      </c>
      <c r="G26" s="272">
        <f t="shared" si="36"/>
        <v>2027</v>
      </c>
      <c r="H26" s="272">
        <f t="shared" si="36"/>
        <v>2028</v>
      </c>
      <c r="I26" s="272">
        <f t="shared" si="36"/>
        <v>2029</v>
      </c>
      <c r="J26" s="272">
        <f t="shared" si="36"/>
        <v>2030</v>
      </c>
      <c r="K26" s="272">
        <f t="shared" si="36"/>
        <v>2031</v>
      </c>
      <c r="L26" s="272">
        <f t="shared" si="36"/>
        <v>2032</v>
      </c>
      <c r="M26" s="272">
        <f t="shared" si="36"/>
        <v>2033</v>
      </c>
      <c r="N26" s="272">
        <f t="shared" si="36"/>
        <v>2034</v>
      </c>
      <c r="O26" s="272">
        <f t="shared" si="36"/>
        <v>2035</v>
      </c>
      <c r="P26" s="272">
        <f t="shared" si="36"/>
        <v>2036</v>
      </c>
      <c r="Q26" s="272">
        <f t="shared" si="36"/>
        <v>2037</v>
      </c>
      <c r="R26" s="272">
        <f t="shared" si="36"/>
        <v>2038</v>
      </c>
      <c r="S26" s="272">
        <f t="shared" si="36"/>
        <v>2039</v>
      </c>
      <c r="T26" s="272">
        <f t="shared" si="36"/>
        <v>2040</v>
      </c>
      <c r="U26" s="272">
        <f t="shared" si="36"/>
        <v>2041</v>
      </c>
      <c r="V26" s="272">
        <f t="shared" si="36"/>
        <v>2042</v>
      </c>
      <c r="W26" s="272">
        <f t="shared" si="36"/>
        <v>2043</v>
      </c>
      <c r="X26" s="272">
        <f t="shared" si="36"/>
        <v>2044</v>
      </c>
      <c r="Y26" s="272">
        <f t="shared" si="36"/>
        <v>2045</v>
      </c>
      <c r="Z26" s="272">
        <f t="shared" si="36"/>
        <v>2046</v>
      </c>
      <c r="AA26" s="272">
        <f t="shared" si="36"/>
        <v>2047</v>
      </c>
      <c r="AB26" s="272">
        <f t="shared" si="36"/>
        <v>2048</v>
      </c>
      <c r="AC26" s="272">
        <f t="shared" si="36"/>
        <v>2049</v>
      </c>
      <c r="AD26" s="272">
        <f t="shared" si="36"/>
        <v>2050</v>
      </c>
      <c r="AE26" s="272">
        <f t="shared" si="36"/>
        <v>2051</v>
      </c>
      <c r="AF26" s="272">
        <f t="shared" si="36"/>
        <v>2052</v>
      </c>
      <c r="AG26" s="272">
        <f t="shared" si="36"/>
        <v>2053</v>
      </c>
      <c r="AH26" s="272">
        <f t="shared" ref="AH26:AQ26" si="37">AH4</f>
        <v>2054</v>
      </c>
      <c r="AI26" s="272">
        <f t="shared" si="37"/>
        <v>2055</v>
      </c>
      <c r="AJ26" s="272">
        <f t="shared" si="37"/>
        <v>2056</v>
      </c>
      <c r="AK26" s="272">
        <f t="shared" si="37"/>
        <v>2057</v>
      </c>
      <c r="AL26" s="272">
        <f t="shared" si="37"/>
        <v>2058</v>
      </c>
      <c r="AM26" s="272">
        <f t="shared" si="37"/>
        <v>2059</v>
      </c>
      <c r="AN26" s="272">
        <f t="shared" si="37"/>
        <v>2060</v>
      </c>
      <c r="AO26" s="272">
        <f t="shared" si="37"/>
        <v>2061</v>
      </c>
      <c r="AP26" s="272">
        <f t="shared" si="37"/>
        <v>2062</v>
      </c>
      <c r="AQ26" s="272">
        <f t="shared" si="37"/>
        <v>2063</v>
      </c>
    </row>
    <row r="27" spans="2:43" x14ac:dyDescent="0.3">
      <c r="B27" s="4" t="s">
        <v>70</v>
      </c>
      <c r="C27" s="9">
        <f t="shared" ref="C27:C32" si="38">SUM(D27:AQ27)</f>
        <v>0</v>
      </c>
      <c r="D27" s="11">
        <f t="shared" ref="D27:AG27" si="39">D16-D5</f>
        <v>0</v>
      </c>
      <c r="E27" s="11">
        <f t="shared" si="39"/>
        <v>0</v>
      </c>
      <c r="F27" s="11">
        <f t="shared" si="39"/>
        <v>0</v>
      </c>
      <c r="G27" s="11">
        <f t="shared" si="39"/>
        <v>0</v>
      </c>
      <c r="H27" s="11">
        <f t="shared" si="39"/>
        <v>0</v>
      </c>
      <c r="I27" s="11">
        <f t="shared" si="39"/>
        <v>0</v>
      </c>
      <c r="J27" s="11">
        <f t="shared" si="39"/>
        <v>0</v>
      </c>
      <c r="K27" s="11">
        <f t="shared" si="39"/>
        <v>0</v>
      </c>
      <c r="L27" s="11">
        <f t="shared" si="39"/>
        <v>0</v>
      </c>
      <c r="M27" s="11">
        <f t="shared" si="39"/>
        <v>0</v>
      </c>
      <c r="N27" s="11">
        <f t="shared" si="39"/>
        <v>0</v>
      </c>
      <c r="O27" s="11">
        <f t="shared" si="39"/>
        <v>0</v>
      </c>
      <c r="P27" s="11">
        <f t="shared" si="39"/>
        <v>0</v>
      </c>
      <c r="Q27" s="11">
        <f t="shared" si="39"/>
        <v>0</v>
      </c>
      <c r="R27" s="11">
        <f t="shared" si="39"/>
        <v>0</v>
      </c>
      <c r="S27" s="11">
        <f t="shared" si="39"/>
        <v>0</v>
      </c>
      <c r="T27" s="11">
        <f t="shared" si="39"/>
        <v>0</v>
      </c>
      <c r="U27" s="11">
        <f t="shared" si="39"/>
        <v>0</v>
      </c>
      <c r="V27" s="11">
        <f t="shared" si="39"/>
        <v>0</v>
      </c>
      <c r="W27" s="11">
        <f t="shared" si="39"/>
        <v>0</v>
      </c>
      <c r="X27" s="11">
        <f t="shared" si="39"/>
        <v>0</v>
      </c>
      <c r="Y27" s="11">
        <f t="shared" si="39"/>
        <v>0</v>
      </c>
      <c r="Z27" s="11">
        <f t="shared" si="39"/>
        <v>0</v>
      </c>
      <c r="AA27" s="11">
        <f t="shared" si="39"/>
        <v>0</v>
      </c>
      <c r="AB27" s="11">
        <f t="shared" si="39"/>
        <v>0</v>
      </c>
      <c r="AC27" s="11">
        <f t="shared" si="39"/>
        <v>0</v>
      </c>
      <c r="AD27" s="11">
        <f t="shared" si="39"/>
        <v>0</v>
      </c>
      <c r="AE27" s="11">
        <f t="shared" si="39"/>
        <v>0</v>
      </c>
      <c r="AF27" s="11">
        <f t="shared" si="39"/>
        <v>0</v>
      </c>
      <c r="AG27" s="11">
        <f t="shared" si="39"/>
        <v>0</v>
      </c>
      <c r="AH27" s="11">
        <f t="shared" ref="AH27:AQ27" si="40">AH16-AH5</f>
        <v>0</v>
      </c>
      <c r="AI27" s="11">
        <f t="shared" si="40"/>
        <v>0</v>
      </c>
      <c r="AJ27" s="11">
        <f t="shared" si="40"/>
        <v>0</v>
      </c>
      <c r="AK27" s="11">
        <f t="shared" si="40"/>
        <v>0</v>
      </c>
      <c r="AL27" s="11">
        <f t="shared" si="40"/>
        <v>0</v>
      </c>
      <c r="AM27" s="11">
        <f t="shared" si="40"/>
        <v>0</v>
      </c>
      <c r="AN27" s="11">
        <f t="shared" si="40"/>
        <v>0</v>
      </c>
      <c r="AO27" s="11">
        <f t="shared" si="40"/>
        <v>0</v>
      </c>
      <c r="AP27" s="11">
        <f t="shared" si="40"/>
        <v>0</v>
      </c>
      <c r="AQ27" s="11">
        <f t="shared" si="40"/>
        <v>0</v>
      </c>
    </row>
    <row r="28" spans="2:43" x14ac:dyDescent="0.3">
      <c r="B28" s="4" t="s">
        <v>39</v>
      </c>
      <c r="C28" s="9">
        <f t="shared" si="38"/>
        <v>0</v>
      </c>
      <c r="D28" s="11">
        <f t="shared" ref="D28:AG28" si="41">D17-D6</f>
        <v>0</v>
      </c>
      <c r="E28" s="11">
        <f t="shared" si="41"/>
        <v>0</v>
      </c>
      <c r="F28" s="11">
        <f t="shared" si="41"/>
        <v>0</v>
      </c>
      <c r="G28" s="11">
        <f t="shared" si="41"/>
        <v>0</v>
      </c>
      <c r="H28" s="11">
        <f t="shared" si="41"/>
        <v>0</v>
      </c>
      <c r="I28" s="11">
        <f t="shared" si="41"/>
        <v>0</v>
      </c>
      <c r="J28" s="11">
        <f t="shared" si="41"/>
        <v>0</v>
      </c>
      <c r="K28" s="11">
        <f t="shared" si="41"/>
        <v>0</v>
      </c>
      <c r="L28" s="11">
        <f t="shared" si="41"/>
        <v>0</v>
      </c>
      <c r="M28" s="11">
        <f t="shared" si="41"/>
        <v>0</v>
      </c>
      <c r="N28" s="11">
        <f t="shared" si="41"/>
        <v>0</v>
      </c>
      <c r="O28" s="11">
        <f t="shared" si="41"/>
        <v>0</v>
      </c>
      <c r="P28" s="11">
        <f t="shared" si="41"/>
        <v>0</v>
      </c>
      <c r="Q28" s="11">
        <f t="shared" si="41"/>
        <v>0</v>
      </c>
      <c r="R28" s="11">
        <f t="shared" si="41"/>
        <v>0</v>
      </c>
      <c r="S28" s="11">
        <f t="shared" si="41"/>
        <v>0</v>
      </c>
      <c r="T28" s="11">
        <f t="shared" si="41"/>
        <v>0</v>
      </c>
      <c r="U28" s="11">
        <f t="shared" si="41"/>
        <v>0</v>
      </c>
      <c r="V28" s="11">
        <f t="shared" si="41"/>
        <v>0</v>
      </c>
      <c r="W28" s="11">
        <f t="shared" si="41"/>
        <v>0</v>
      </c>
      <c r="X28" s="11">
        <f t="shared" si="41"/>
        <v>0</v>
      </c>
      <c r="Y28" s="11">
        <f t="shared" si="41"/>
        <v>0</v>
      </c>
      <c r="Z28" s="11">
        <f t="shared" si="41"/>
        <v>0</v>
      </c>
      <c r="AA28" s="11">
        <f t="shared" si="41"/>
        <v>0</v>
      </c>
      <c r="AB28" s="11">
        <f t="shared" si="41"/>
        <v>0</v>
      </c>
      <c r="AC28" s="11">
        <f t="shared" si="41"/>
        <v>0</v>
      </c>
      <c r="AD28" s="11">
        <f t="shared" si="41"/>
        <v>0</v>
      </c>
      <c r="AE28" s="11">
        <f t="shared" si="41"/>
        <v>0</v>
      </c>
      <c r="AF28" s="11">
        <f t="shared" si="41"/>
        <v>0</v>
      </c>
      <c r="AG28" s="11">
        <f t="shared" si="41"/>
        <v>0</v>
      </c>
      <c r="AH28" s="11">
        <f t="shared" ref="AH28:AQ28" si="42">AH17-AH6</f>
        <v>0</v>
      </c>
      <c r="AI28" s="11">
        <f t="shared" si="42"/>
        <v>0</v>
      </c>
      <c r="AJ28" s="11">
        <f t="shared" si="42"/>
        <v>0</v>
      </c>
      <c r="AK28" s="11">
        <f t="shared" si="42"/>
        <v>0</v>
      </c>
      <c r="AL28" s="11">
        <f t="shared" si="42"/>
        <v>0</v>
      </c>
      <c r="AM28" s="11">
        <f t="shared" si="42"/>
        <v>0</v>
      </c>
      <c r="AN28" s="11">
        <f t="shared" si="42"/>
        <v>0</v>
      </c>
      <c r="AO28" s="11">
        <f t="shared" si="42"/>
        <v>0</v>
      </c>
      <c r="AP28" s="11">
        <f t="shared" si="42"/>
        <v>0</v>
      </c>
      <c r="AQ28" s="11">
        <f t="shared" si="42"/>
        <v>0</v>
      </c>
    </row>
    <row r="29" spans="2:43" x14ac:dyDescent="0.3">
      <c r="B29" s="5" t="s">
        <v>404</v>
      </c>
      <c r="C29" s="15">
        <f t="shared" si="38"/>
        <v>0</v>
      </c>
      <c r="D29" s="15">
        <f t="shared" ref="D29:AQ29" si="43">SUM(D27:D28)</f>
        <v>0</v>
      </c>
      <c r="E29" s="15">
        <f t="shared" si="43"/>
        <v>0</v>
      </c>
      <c r="F29" s="15">
        <f t="shared" si="43"/>
        <v>0</v>
      </c>
      <c r="G29" s="15">
        <f t="shared" si="43"/>
        <v>0</v>
      </c>
      <c r="H29" s="15">
        <f t="shared" si="43"/>
        <v>0</v>
      </c>
      <c r="I29" s="15">
        <f t="shared" si="43"/>
        <v>0</v>
      </c>
      <c r="J29" s="15">
        <f t="shared" si="43"/>
        <v>0</v>
      </c>
      <c r="K29" s="15">
        <f t="shared" si="43"/>
        <v>0</v>
      </c>
      <c r="L29" s="15">
        <f t="shared" si="43"/>
        <v>0</v>
      </c>
      <c r="M29" s="15">
        <f t="shared" si="43"/>
        <v>0</v>
      </c>
      <c r="N29" s="15">
        <f t="shared" si="43"/>
        <v>0</v>
      </c>
      <c r="O29" s="15">
        <f t="shared" si="43"/>
        <v>0</v>
      </c>
      <c r="P29" s="15">
        <f t="shared" si="43"/>
        <v>0</v>
      </c>
      <c r="Q29" s="15">
        <f t="shared" si="43"/>
        <v>0</v>
      </c>
      <c r="R29" s="15">
        <f t="shared" si="43"/>
        <v>0</v>
      </c>
      <c r="S29" s="15">
        <f t="shared" si="43"/>
        <v>0</v>
      </c>
      <c r="T29" s="15">
        <f t="shared" si="43"/>
        <v>0</v>
      </c>
      <c r="U29" s="15">
        <f t="shared" si="43"/>
        <v>0</v>
      </c>
      <c r="V29" s="15">
        <f t="shared" si="43"/>
        <v>0</v>
      </c>
      <c r="W29" s="15">
        <f t="shared" si="43"/>
        <v>0</v>
      </c>
      <c r="X29" s="15">
        <f t="shared" si="43"/>
        <v>0</v>
      </c>
      <c r="Y29" s="15">
        <f t="shared" si="43"/>
        <v>0</v>
      </c>
      <c r="Z29" s="15">
        <f t="shared" si="43"/>
        <v>0</v>
      </c>
      <c r="AA29" s="15">
        <f t="shared" si="43"/>
        <v>0</v>
      </c>
      <c r="AB29" s="15">
        <f t="shared" si="43"/>
        <v>0</v>
      </c>
      <c r="AC29" s="15">
        <f t="shared" si="43"/>
        <v>0</v>
      </c>
      <c r="AD29" s="15">
        <f t="shared" si="43"/>
        <v>0</v>
      </c>
      <c r="AE29" s="15">
        <f t="shared" si="43"/>
        <v>0</v>
      </c>
      <c r="AF29" s="15">
        <f t="shared" si="43"/>
        <v>0</v>
      </c>
      <c r="AG29" s="15">
        <f t="shared" si="43"/>
        <v>0</v>
      </c>
      <c r="AH29" s="15">
        <f t="shared" si="43"/>
        <v>0</v>
      </c>
      <c r="AI29" s="15">
        <f t="shared" si="43"/>
        <v>0</v>
      </c>
      <c r="AJ29" s="15">
        <f t="shared" si="43"/>
        <v>0</v>
      </c>
      <c r="AK29" s="15">
        <f t="shared" si="43"/>
        <v>0</v>
      </c>
      <c r="AL29" s="15">
        <f t="shared" si="43"/>
        <v>0</v>
      </c>
      <c r="AM29" s="15">
        <f t="shared" si="43"/>
        <v>0</v>
      </c>
      <c r="AN29" s="15">
        <f t="shared" si="43"/>
        <v>0</v>
      </c>
      <c r="AO29" s="15">
        <f t="shared" si="43"/>
        <v>0</v>
      </c>
      <c r="AP29" s="15">
        <f t="shared" si="43"/>
        <v>0</v>
      </c>
      <c r="AQ29" s="15">
        <f t="shared" si="43"/>
        <v>0</v>
      </c>
    </row>
    <row r="30" spans="2:43" x14ac:dyDescent="0.3">
      <c r="B30" s="17" t="s">
        <v>67</v>
      </c>
      <c r="C30" s="9">
        <f t="shared" si="38"/>
        <v>0</v>
      </c>
      <c r="D30" s="11">
        <f t="shared" ref="D30:AG30" si="44">D19-D8</f>
        <v>0</v>
      </c>
      <c r="E30" s="11">
        <f t="shared" si="44"/>
        <v>0</v>
      </c>
      <c r="F30" s="11">
        <f t="shared" si="44"/>
        <v>0</v>
      </c>
      <c r="G30" s="11">
        <f t="shared" si="44"/>
        <v>0</v>
      </c>
      <c r="H30" s="11">
        <f t="shared" si="44"/>
        <v>0</v>
      </c>
      <c r="I30" s="11">
        <f t="shared" si="44"/>
        <v>0</v>
      </c>
      <c r="J30" s="11">
        <f t="shared" si="44"/>
        <v>0</v>
      </c>
      <c r="K30" s="11">
        <f t="shared" si="44"/>
        <v>0</v>
      </c>
      <c r="L30" s="11">
        <f t="shared" si="44"/>
        <v>0</v>
      </c>
      <c r="M30" s="11">
        <f t="shared" si="44"/>
        <v>0</v>
      </c>
      <c r="N30" s="11">
        <f t="shared" si="44"/>
        <v>0</v>
      </c>
      <c r="O30" s="11">
        <f t="shared" si="44"/>
        <v>0</v>
      </c>
      <c r="P30" s="11">
        <f t="shared" si="44"/>
        <v>0</v>
      </c>
      <c r="Q30" s="11">
        <f t="shared" si="44"/>
        <v>0</v>
      </c>
      <c r="R30" s="11">
        <f t="shared" si="44"/>
        <v>0</v>
      </c>
      <c r="S30" s="11">
        <f t="shared" si="44"/>
        <v>0</v>
      </c>
      <c r="T30" s="11">
        <f t="shared" si="44"/>
        <v>0</v>
      </c>
      <c r="U30" s="11">
        <f t="shared" si="44"/>
        <v>0</v>
      </c>
      <c r="V30" s="11">
        <f t="shared" si="44"/>
        <v>0</v>
      </c>
      <c r="W30" s="11">
        <f t="shared" si="44"/>
        <v>0</v>
      </c>
      <c r="X30" s="11">
        <f t="shared" si="44"/>
        <v>0</v>
      </c>
      <c r="Y30" s="11">
        <f t="shared" si="44"/>
        <v>0</v>
      </c>
      <c r="Z30" s="11">
        <f t="shared" si="44"/>
        <v>0</v>
      </c>
      <c r="AA30" s="11">
        <f t="shared" si="44"/>
        <v>0</v>
      </c>
      <c r="AB30" s="11">
        <f t="shared" si="44"/>
        <v>0</v>
      </c>
      <c r="AC30" s="11">
        <f t="shared" si="44"/>
        <v>0</v>
      </c>
      <c r="AD30" s="11">
        <f t="shared" si="44"/>
        <v>0</v>
      </c>
      <c r="AE30" s="11">
        <f t="shared" si="44"/>
        <v>0</v>
      </c>
      <c r="AF30" s="11">
        <f t="shared" si="44"/>
        <v>0</v>
      </c>
      <c r="AG30" s="11">
        <f t="shared" si="44"/>
        <v>0</v>
      </c>
      <c r="AH30" s="11">
        <f t="shared" ref="AH30:AQ30" si="45">AH19-AH8</f>
        <v>0</v>
      </c>
      <c r="AI30" s="11">
        <f t="shared" si="45"/>
        <v>0</v>
      </c>
      <c r="AJ30" s="11">
        <f t="shared" si="45"/>
        <v>0</v>
      </c>
      <c r="AK30" s="11">
        <f t="shared" si="45"/>
        <v>0</v>
      </c>
      <c r="AL30" s="11">
        <f t="shared" si="45"/>
        <v>0</v>
      </c>
      <c r="AM30" s="11">
        <f t="shared" si="45"/>
        <v>0</v>
      </c>
      <c r="AN30" s="11">
        <f t="shared" si="45"/>
        <v>0</v>
      </c>
      <c r="AO30" s="11">
        <f t="shared" si="45"/>
        <v>0</v>
      </c>
      <c r="AP30" s="11">
        <f t="shared" si="45"/>
        <v>0</v>
      </c>
      <c r="AQ30" s="11">
        <f t="shared" si="45"/>
        <v>0</v>
      </c>
    </row>
    <row r="31" spans="2:43" ht="10.5" thickBot="1" x14ac:dyDescent="0.35">
      <c r="B31" s="29" t="s">
        <v>65</v>
      </c>
      <c r="C31" s="30">
        <f t="shared" si="38"/>
        <v>0</v>
      </c>
      <c r="D31" s="30">
        <f t="shared" ref="D31:AG31" si="46">SUM(D30:D30)</f>
        <v>0</v>
      </c>
      <c r="E31" s="30">
        <f t="shared" si="46"/>
        <v>0</v>
      </c>
      <c r="F31" s="30">
        <f t="shared" si="46"/>
        <v>0</v>
      </c>
      <c r="G31" s="30">
        <f t="shared" si="46"/>
        <v>0</v>
      </c>
      <c r="H31" s="30">
        <f t="shared" si="46"/>
        <v>0</v>
      </c>
      <c r="I31" s="30">
        <f t="shared" si="46"/>
        <v>0</v>
      </c>
      <c r="J31" s="30">
        <f t="shared" si="46"/>
        <v>0</v>
      </c>
      <c r="K31" s="30">
        <f t="shared" si="46"/>
        <v>0</v>
      </c>
      <c r="L31" s="30">
        <f t="shared" si="46"/>
        <v>0</v>
      </c>
      <c r="M31" s="30">
        <f t="shared" si="46"/>
        <v>0</v>
      </c>
      <c r="N31" s="30">
        <f t="shared" si="46"/>
        <v>0</v>
      </c>
      <c r="O31" s="30">
        <f t="shared" si="46"/>
        <v>0</v>
      </c>
      <c r="P31" s="30">
        <f t="shared" si="46"/>
        <v>0</v>
      </c>
      <c r="Q31" s="30">
        <f t="shared" si="46"/>
        <v>0</v>
      </c>
      <c r="R31" s="30">
        <f t="shared" si="46"/>
        <v>0</v>
      </c>
      <c r="S31" s="30">
        <f t="shared" si="46"/>
        <v>0</v>
      </c>
      <c r="T31" s="30">
        <f t="shared" si="46"/>
        <v>0</v>
      </c>
      <c r="U31" s="30">
        <f t="shared" si="46"/>
        <v>0</v>
      </c>
      <c r="V31" s="30">
        <f t="shared" si="46"/>
        <v>0</v>
      </c>
      <c r="W31" s="30">
        <f t="shared" si="46"/>
        <v>0</v>
      </c>
      <c r="X31" s="30">
        <f t="shared" si="46"/>
        <v>0</v>
      </c>
      <c r="Y31" s="30">
        <f t="shared" si="46"/>
        <v>0</v>
      </c>
      <c r="Z31" s="30">
        <f t="shared" si="46"/>
        <v>0</v>
      </c>
      <c r="AA31" s="30">
        <f t="shared" si="46"/>
        <v>0</v>
      </c>
      <c r="AB31" s="30">
        <f t="shared" si="46"/>
        <v>0</v>
      </c>
      <c r="AC31" s="30">
        <f t="shared" si="46"/>
        <v>0</v>
      </c>
      <c r="AD31" s="30">
        <f t="shared" si="46"/>
        <v>0</v>
      </c>
      <c r="AE31" s="30">
        <f t="shared" si="46"/>
        <v>0</v>
      </c>
      <c r="AF31" s="30">
        <f t="shared" si="46"/>
        <v>0</v>
      </c>
      <c r="AG31" s="30">
        <f t="shared" si="46"/>
        <v>0</v>
      </c>
      <c r="AH31" s="30">
        <f t="shared" ref="AH31:AQ31" si="47">SUM(AH30:AH30)</f>
        <v>0</v>
      </c>
      <c r="AI31" s="30">
        <f t="shared" si="47"/>
        <v>0</v>
      </c>
      <c r="AJ31" s="30">
        <f t="shared" si="47"/>
        <v>0</v>
      </c>
      <c r="AK31" s="30">
        <f t="shared" si="47"/>
        <v>0</v>
      </c>
      <c r="AL31" s="30">
        <f t="shared" si="47"/>
        <v>0</v>
      </c>
      <c r="AM31" s="30">
        <f t="shared" si="47"/>
        <v>0</v>
      </c>
      <c r="AN31" s="30">
        <f t="shared" si="47"/>
        <v>0</v>
      </c>
      <c r="AO31" s="30">
        <f t="shared" si="47"/>
        <v>0</v>
      </c>
      <c r="AP31" s="30">
        <f t="shared" si="47"/>
        <v>0</v>
      </c>
      <c r="AQ31" s="30">
        <f t="shared" si="47"/>
        <v>0</v>
      </c>
    </row>
    <row r="32" spans="2:43" ht="10.5" thickTop="1" x14ac:dyDescent="0.3">
      <c r="B32" s="31" t="s">
        <v>64</v>
      </c>
      <c r="C32" s="32">
        <f t="shared" si="38"/>
        <v>0</v>
      </c>
      <c r="D32" s="32">
        <f t="shared" ref="D32:AG32" si="48">SUM(D29,D31)</f>
        <v>0</v>
      </c>
      <c r="E32" s="32">
        <f t="shared" si="48"/>
        <v>0</v>
      </c>
      <c r="F32" s="32">
        <f t="shared" si="48"/>
        <v>0</v>
      </c>
      <c r="G32" s="32">
        <f t="shared" si="48"/>
        <v>0</v>
      </c>
      <c r="H32" s="32">
        <f t="shared" si="48"/>
        <v>0</v>
      </c>
      <c r="I32" s="32">
        <f t="shared" si="48"/>
        <v>0</v>
      </c>
      <c r="J32" s="32">
        <f t="shared" si="48"/>
        <v>0</v>
      </c>
      <c r="K32" s="32">
        <f t="shared" si="48"/>
        <v>0</v>
      </c>
      <c r="L32" s="32">
        <f t="shared" si="48"/>
        <v>0</v>
      </c>
      <c r="M32" s="32">
        <f t="shared" si="48"/>
        <v>0</v>
      </c>
      <c r="N32" s="32">
        <f t="shared" si="48"/>
        <v>0</v>
      </c>
      <c r="O32" s="32">
        <f t="shared" si="48"/>
        <v>0</v>
      </c>
      <c r="P32" s="32">
        <f t="shared" si="48"/>
        <v>0</v>
      </c>
      <c r="Q32" s="32">
        <f t="shared" si="48"/>
        <v>0</v>
      </c>
      <c r="R32" s="32">
        <f t="shared" si="48"/>
        <v>0</v>
      </c>
      <c r="S32" s="32">
        <f t="shared" si="48"/>
        <v>0</v>
      </c>
      <c r="T32" s="32">
        <f t="shared" si="48"/>
        <v>0</v>
      </c>
      <c r="U32" s="32">
        <f t="shared" si="48"/>
        <v>0</v>
      </c>
      <c r="V32" s="32">
        <f t="shared" si="48"/>
        <v>0</v>
      </c>
      <c r="W32" s="32">
        <f t="shared" si="48"/>
        <v>0</v>
      </c>
      <c r="X32" s="32">
        <f t="shared" si="48"/>
        <v>0</v>
      </c>
      <c r="Y32" s="32">
        <f t="shared" si="48"/>
        <v>0</v>
      </c>
      <c r="Z32" s="32">
        <f t="shared" si="48"/>
        <v>0</v>
      </c>
      <c r="AA32" s="32">
        <f t="shared" si="48"/>
        <v>0</v>
      </c>
      <c r="AB32" s="32">
        <f t="shared" si="48"/>
        <v>0</v>
      </c>
      <c r="AC32" s="32">
        <f t="shared" si="48"/>
        <v>0</v>
      </c>
      <c r="AD32" s="32">
        <f t="shared" si="48"/>
        <v>0</v>
      </c>
      <c r="AE32" s="32">
        <f t="shared" si="48"/>
        <v>0</v>
      </c>
      <c r="AF32" s="32">
        <f t="shared" si="48"/>
        <v>0</v>
      </c>
      <c r="AG32" s="32">
        <f t="shared" si="48"/>
        <v>0</v>
      </c>
      <c r="AH32" s="32">
        <f t="shared" ref="AH32:AQ32" si="49">SUM(AH29,AH31)</f>
        <v>0</v>
      </c>
      <c r="AI32" s="32">
        <f t="shared" si="49"/>
        <v>0</v>
      </c>
      <c r="AJ32" s="32">
        <f t="shared" si="49"/>
        <v>0</v>
      </c>
      <c r="AK32" s="32">
        <f t="shared" si="49"/>
        <v>0</v>
      </c>
      <c r="AL32" s="32">
        <f t="shared" si="49"/>
        <v>0</v>
      </c>
      <c r="AM32" s="32">
        <f t="shared" si="49"/>
        <v>0</v>
      </c>
      <c r="AN32" s="32">
        <f t="shared" si="49"/>
        <v>0</v>
      </c>
      <c r="AO32" s="32">
        <f t="shared" si="49"/>
        <v>0</v>
      </c>
      <c r="AP32" s="32">
        <f t="shared" si="49"/>
        <v>0</v>
      </c>
      <c r="AQ32" s="32">
        <f t="shared" si="49"/>
        <v>0</v>
      </c>
    </row>
    <row r="35" spans="2:43" x14ac:dyDescent="0.3">
      <c r="C35" s="4"/>
      <c r="D35" s="4" t="s">
        <v>10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</row>
    <row r="36" spans="2:43" x14ac:dyDescent="0.3">
      <c r="B36" s="5" t="s">
        <v>225</v>
      </c>
      <c r="C36" s="5"/>
      <c r="D36" s="6">
        <v>1</v>
      </c>
      <c r="E36" s="6">
        <v>2</v>
      </c>
      <c r="F36" s="6">
        <v>3</v>
      </c>
      <c r="G36" s="6">
        <v>4</v>
      </c>
      <c r="H36" s="6">
        <v>5</v>
      </c>
      <c r="I36" s="6">
        <v>6</v>
      </c>
      <c r="J36" s="6">
        <v>7</v>
      </c>
      <c r="K36" s="6">
        <v>8</v>
      </c>
      <c r="L36" s="6">
        <v>9</v>
      </c>
      <c r="M36" s="6">
        <v>10</v>
      </c>
      <c r="N36" s="6">
        <v>11</v>
      </c>
      <c r="O36" s="6">
        <v>12</v>
      </c>
      <c r="P36" s="6">
        <v>13</v>
      </c>
      <c r="Q36" s="6">
        <v>14</v>
      </c>
      <c r="R36" s="6">
        <v>15</v>
      </c>
      <c r="S36" s="6">
        <v>16</v>
      </c>
      <c r="T36" s="6">
        <v>17</v>
      </c>
      <c r="U36" s="6">
        <v>18</v>
      </c>
      <c r="V36" s="6">
        <v>19</v>
      </c>
      <c r="W36" s="6">
        <v>20</v>
      </c>
      <c r="X36" s="6">
        <v>21</v>
      </c>
      <c r="Y36" s="6">
        <v>22</v>
      </c>
      <c r="Z36" s="6">
        <v>23</v>
      </c>
      <c r="AA36" s="6">
        <v>24</v>
      </c>
      <c r="AB36" s="6">
        <v>25</v>
      </c>
      <c r="AC36" s="6">
        <v>26</v>
      </c>
      <c r="AD36" s="6">
        <v>27</v>
      </c>
      <c r="AE36" s="6">
        <v>28</v>
      </c>
      <c r="AF36" s="6">
        <v>29</v>
      </c>
      <c r="AG36" s="6">
        <v>30</v>
      </c>
      <c r="AH36" s="6">
        <v>31</v>
      </c>
      <c r="AI36" s="6">
        <v>32</v>
      </c>
      <c r="AJ36" s="6">
        <v>33</v>
      </c>
      <c r="AK36" s="6">
        <v>34</v>
      </c>
      <c r="AL36" s="6">
        <v>35</v>
      </c>
      <c r="AM36" s="6">
        <v>36</v>
      </c>
      <c r="AN36" s="6">
        <v>37</v>
      </c>
      <c r="AO36" s="6">
        <v>38</v>
      </c>
      <c r="AP36" s="6">
        <v>39</v>
      </c>
      <c r="AQ36" s="6">
        <v>40</v>
      </c>
    </row>
    <row r="37" spans="2:43" x14ac:dyDescent="0.3">
      <c r="B37" s="201" t="s">
        <v>52</v>
      </c>
      <c r="C37" s="273" t="s">
        <v>9</v>
      </c>
      <c r="D37" s="272">
        <f t="shared" ref="D37:AG37" si="50">D4</f>
        <v>2024</v>
      </c>
      <c r="E37" s="272">
        <f t="shared" si="50"/>
        <v>2025</v>
      </c>
      <c r="F37" s="272">
        <f t="shared" si="50"/>
        <v>2026</v>
      </c>
      <c r="G37" s="272">
        <f t="shared" si="50"/>
        <v>2027</v>
      </c>
      <c r="H37" s="272">
        <f t="shared" si="50"/>
        <v>2028</v>
      </c>
      <c r="I37" s="272">
        <f t="shared" si="50"/>
        <v>2029</v>
      </c>
      <c r="J37" s="272">
        <f t="shared" si="50"/>
        <v>2030</v>
      </c>
      <c r="K37" s="272">
        <f t="shared" si="50"/>
        <v>2031</v>
      </c>
      <c r="L37" s="272">
        <f t="shared" si="50"/>
        <v>2032</v>
      </c>
      <c r="M37" s="272">
        <f t="shared" si="50"/>
        <v>2033</v>
      </c>
      <c r="N37" s="272">
        <f t="shared" si="50"/>
        <v>2034</v>
      </c>
      <c r="O37" s="272">
        <f t="shared" si="50"/>
        <v>2035</v>
      </c>
      <c r="P37" s="272">
        <f t="shared" si="50"/>
        <v>2036</v>
      </c>
      <c r="Q37" s="272">
        <f t="shared" si="50"/>
        <v>2037</v>
      </c>
      <c r="R37" s="272">
        <f t="shared" si="50"/>
        <v>2038</v>
      </c>
      <c r="S37" s="272">
        <f t="shared" si="50"/>
        <v>2039</v>
      </c>
      <c r="T37" s="272">
        <f t="shared" si="50"/>
        <v>2040</v>
      </c>
      <c r="U37" s="272">
        <f t="shared" si="50"/>
        <v>2041</v>
      </c>
      <c r="V37" s="272">
        <f t="shared" si="50"/>
        <v>2042</v>
      </c>
      <c r="W37" s="272">
        <f t="shared" si="50"/>
        <v>2043</v>
      </c>
      <c r="X37" s="272">
        <f t="shared" si="50"/>
        <v>2044</v>
      </c>
      <c r="Y37" s="272">
        <f t="shared" si="50"/>
        <v>2045</v>
      </c>
      <c r="Z37" s="272">
        <f t="shared" si="50"/>
        <v>2046</v>
      </c>
      <c r="AA37" s="272">
        <f t="shared" si="50"/>
        <v>2047</v>
      </c>
      <c r="AB37" s="272">
        <f t="shared" si="50"/>
        <v>2048</v>
      </c>
      <c r="AC37" s="272">
        <f t="shared" si="50"/>
        <v>2049</v>
      </c>
      <c r="AD37" s="272">
        <f t="shared" si="50"/>
        <v>2050</v>
      </c>
      <c r="AE37" s="272">
        <f t="shared" si="50"/>
        <v>2051</v>
      </c>
      <c r="AF37" s="272">
        <f t="shared" si="50"/>
        <v>2052</v>
      </c>
      <c r="AG37" s="272">
        <f t="shared" si="50"/>
        <v>2053</v>
      </c>
      <c r="AH37" s="272">
        <f t="shared" ref="AH37:AQ37" si="51">AH4</f>
        <v>2054</v>
      </c>
      <c r="AI37" s="272">
        <f t="shared" si="51"/>
        <v>2055</v>
      </c>
      <c r="AJ37" s="272">
        <f t="shared" si="51"/>
        <v>2056</v>
      </c>
      <c r="AK37" s="272">
        <f t="shared" si="51"/>
        <v>2057</v>
      </c>
      <c r="AL37" s="272">
        <f t="shared" si="51"/>
        <v>2058</v>
      </c>
      <c r="AM37" s="272">
        <f t="shared" si="51"/>
        <v>2059</v>
      </c>
      <c r="AN37" s="272">
        <f t="shared" si="51"/>
        <v>2060</v>
      </c>
      <c r="AO37" s="272">
        <f t="shared" si="51"/>
        <v>2061</v>
      </c>
      <c r="AP37" s="272">
        <f t="shared" si="51"/>
        <v>2062</v>
      </c>
      <c r="AQ37" s="272">
        <f t="shared" si="51"/>
        <v>2063</v>
      </c>
    </row>
    <row r="38" spans="2:43" x14ac:dyDescent="0.3">
      <c r="B38" s="4" t="s">
        <v>12</v>
      </c>
      <c r="C38" s="9">
        <f t="shared" ref="C38:C43" si="52">SUM(D38:AQ38)</f>
        <v>0</v>
      </c>
      <c r="D38" s="11">
        <f>D27*Parametre!$C$108</f>
        <v>0</v>
      </c>
      <c r="E38" s="11">
        <f>E27*Parametre!$C$108</f>
        <v>0</v>
      </c>
      <c r="F38" s="11">
        <f>F27*Parametre!$C$108</f>
        <v>0</v>
      </c>
      <c r="G38" s="11">
        <f>G27*Parametre!$C$108</f>
        <v>0</v>
      </c>
      <c r="H38" s="11">
        <f>H27*Parametre!$C$108</f>
        <v>0</v>
      </c>
      <c r="I38" s="11">
        <f>I27*Parametre!$C$108</f>
        <v>0</v>
      </c>
      <c r="J38" s="11">
        <f>J27*Parametre!$C$108</f>
        <v>0</v>
      </c>
      <c r="K38" s="11">
        <f>K27*Parametre!$C$108</f>
        <v>0</v>
      </c>
      <c r="L38" s="11">
        <f>L27*Parametre!$C$108</f>
        <v>0</v>
      </c>
      <c r="M38" s="11">
        <f>M27*Parametre!$C$108</f>
        <v>0</v>
      </c>
      <c r="N38" s="11">
        <f>N27*Parametre!$C$108</f>
        <v>0</v>
      </c>
      <c r="O38" s="11">
        <f>O27*Parametre!$C$108</f>
        <v>0</v>
      </c>
      <c r="P38" s="11">
        <f>P27*Parametre!$C$108</f>
        <v>0</v>
      </c>
      <c r="Q38" s="11">
        <f>Q27*Parametre!$C$108</f>
        <v>0</v>
      </c>
      <c r="R38" s="11">
        <f>R27*Parametre!$C$108</f>
        <v>0</v>
      </c>
      <c r="S38" s="11">
        <f>S27*Parametre!$C$108</f>
        <v>0</v>
      </c>
      <c r="T38" s="11">
        <f>T27*Parametre!$C$108</f>
        <v>0</v>
      </c>
      <c r="U38" s="11">
        <f>U27*Parametre!$C$108</f>
        <v>0</v>
      </c>
      <c r="V38" s="11">
        <f>V27*Parametre!$C$108</f>
        <v>0</v>
      </c>
      <c r="W38" s="11">
        <f>W27*Parametre!$C$108</f>
        <v>0</v>
      </c>
      <c r="X38" s="11">
        <f>X27*Parametre!$C$108</f>
        <v>0</v>
      </c>
      <c r="Y38" s="11">
        <f>Y27*Parametre!$C$108</f>
        <v>0</v>
      </c>
      <c r="Z38" s="11">
        <f>Z27*Parametre!$C$108</f>
        <v>0</v>
      </c>
      <c r="AA38" s="11">
        <f>AA27*Parametre!$C$108</f>
        <v>0</v>
      </c>
      <c r="AB38" s="11">
        <f>AB27*Parametre!$C$108</f>
        <v>0</v>
      </c>
      <c r="AC38" s="11">
        <f>AC27*Parametre!$C$108</f>
        <v>0</v>
      </c>
      <c r="AD38" s="11">
        <f>AD27*Parametre!$C$108</f>
        <v>0</v>
      </c>
      <c r="AE38" s="11">
        <f>AE27*Parametre!$C$108</f>
        <v>0</v>
      </c>
      <c r="AF38" s="11">
        <f>AF27*Parametre!$C$108</f>
        <v>0</v>
      </c>
      <c r="AG38" s="11">
        <f>AG27*Parametre!$C$108</f>
        <v>0</v>
      </c>
      <c r="AH38" s="11">
        <f>AH27*Parametre!$C$108</f>
        <v>0</v>
      </c>
      <c r="AI38" s="11">
        <f>AI27*Parametre!$C$108</f>
        <v>0</v>
      </c>
      <c r="AJ38" s="11">
        <f>AJ27*Parametre!$C$108</f>
        <v>0</v>
      </c>
      <c r="AK38" s="11">
        <f>AK27*Parametre!$C$108</f>
        <v>0</v>
      </c>
      <c r="AL38" s="11">
        <f>AL27*Parametre!$C$108</f>
        <v>0</v>
      </c>
      <c r="AM38" s="11">
        <f>AM27*Parametre!$C$108</f>
        <v>0</v>
      </c>
      <c r="AN38" s="11">
        <f>AN27*Parametre!$C$108</f>
        <v>0</v>
      </c>
      <c r="AO38" s="11">
        <f>AO27*Parametre!$C$108</f>
        <v>0</v>
      </c>
      <c r="AP38" s="11">
        <f>AP27*Parametre!$C$108</f>
        <v>0</v>
      </c>
      <c r="AQ38" s="11">
        <f>AQ27*Parametre!$C$108</f>
        <v>0</v>
      </c>
    </row>
    <row r="39" spans="2:43" x14ac:dyDescent="0.3">
      <c r="B39" s="4" t="s">
        <v>39</v>
      </c>
      <c r="C39" s="9">
        <f t="shared" si="52"/>
        <v>0</v>
      </c>
      <c r="D39" s="11">
        <f>D28*Parametre!$C$108</f>
        <v>0</v>
      </c>
      <c r="E39" s="11">
        <f>E28*Parametre!$C$108</f>
        <v>0</v>
      </c>
      <c r="F39" s="11">
        <f>F28*Parametre!$C$108</f>
        <v>0</v>
      </c>
      <c r="G39" s="11">
        <f>G28*Parametre!$C$108</f>
        <v>0</v>
      </c>
      <c r="H39" s="11">
        <f>H28*Parametre!$C$108</f>
        <v>0</v>
      </c>
      <c r="I39" s="11">
        <f>I28*Parametre!$C$108</f>
        <v>0</v>
      </c>
      <c r="J39" s="11">
        <f>J28*Parametre!$C$108</f>
        <v>0</v>
      </c>
      <c r="K39" s="11">
        <f>K28*Parametre!$C$108</f>
        <v>0</v>
      </c>
      <c r="L39" s="11">
        <f>L28*Parametre!$C$108</f>
        <v>0</v>
      </c>
      <c r="M39" s="11">
        <f>M28*Parametre!$C$108</f>
        <v>0</v>
      </c>
      <c r="N39" s="11">
        <f>N28*Parametre!$C$108</f>
        <v>0</v>
      </c>
      <c r="O39" s="11">
        <f>O28*Parametre!$C$108</f>
        <v>0</v>
      </c>
      <c r="P39" s="11">
        <f>P28*Parametre!$C$108</f>
        <v>0</v>
      </c>
      <c r="Q39" s="11">
        <f>Q28*Parametre!$C$108</f>
        <v>0</v>
      </c>
      <c r="R39" s="11">
        <f>R28*Parametre!$C$108</f>
        <v>0</v>
      </c>
      <c r="S39" s="11">
        <f>S28*Parametre!$C$108</f>
        <v>0</v>
      </c>
      <c r="T39" s="11">
        <f>T28*Parametre!$C$108</f>
        <v>0</v>
      </c>
      <c r="U39" s="11">
        <f>U28*Parametre!$C$108</f>
        <v>0</v>
      </c>
      <c r="V39" s="11">
        <f>V28*Parametre!$C$108</f>
        <v>0</v>
      </c>
      <c r="W39" s="11">
        <f>W28*Parametre!$C$108</f>
        <v>0</v>
      </c>
      <c r="X39" s="11">
        <f>X28*Parametre!$C$108</f>
        <v>0</v>
      </c>
      <c r="Y39" s="11">
        <f>Y28*Parametre!$C$108</f>
        <v>0</v>
      </c>
      <c r="Z39" s="11">
        <f>Z28*Parametre!$C$108</f>
        <v>0</v>
      </c>
      <c r="AA39" s="11">
        <f>AA28*Parametre!$C$108</f>
        <v>0</v>
      </c>
      <c r="AB39" s="11">
        <f>AB28*Parametre!$C$108</f>
        <v>0</v>
      </c>
      <c r="AC39" s="11">
        <f>AC28*Parametre!$C$108</f>
        <v>0</v>
      </c>
      <c r="AD39" s="11">
        <f>AD28*Parametre!$C$108</f>
        <v>0</v>
      </c>
      <c r="AE39" s="11">
        <f>AE28*Parametre!$C$108</f>
        <v>0</v>
      </c>
      <c r="AF39" s="11">
        <f>AF28*Parametre!$C$108</f>
        <v>0</v>
      </c>
      <c r="AG39" s="11">
        <f>AG28*Parametre!$C$108</f>
        <v>0</v>
      </c>
      <c r="AH39" s="11">
        <f>AH28*Parametre!$C$108</f>
        <v>0</v>
      </c>
      <c r="AI39" s="11">
        <f>AI28*Parametre!$C$108</f>
        <v>0</v>
      </c>
      <c r="AJ39" s="11">
        <f>AJ28*Parametre!$C$108</f>
        <v>0</v>
      </c>
      <c r="AK39" s="11">
        <f>AK28*Parametre!$C$108</f>
        <v>0</v>
      </c>
      <c r="AL39" s="11">
        <f>AL28*Parametre!$C$108</f>
        <v>0</v>
      </c>
      <c r="AM39" s="11">
        <f>AM28*Parametre!$C$108</f>
        <v>0</v>
      </c>
      <c r="AN39" s="11">
        <f>AN28*Parametre!$C$108</f>
        <v>0</v>
      </c>
      <c r="AO39" s="11">
        <f>AO28*Parametre!$C$108</f>
        <v>0</v>
      </c>
      <c r="AP39" s="11">
        <f>AP28*Parametre!$C$108</f>
        <v>0</v>
      </c>
      <c r="AQ39" s="11">
        <f>AQ28*Parametre!$C$108</f>
        <v>0</v>
      </c>
    </row>
    <row r="40" spans="2:43" x14ac:dyDescent="0.3">
      <c r="B40" s="5" t="s">
        <v>405</v>
      </c>
      <c r="C40" s="15">
        <f t="shared" si="52"/>
        <v>0</v>
      </c>
      <c r="D40" s="15">
        <f t="shared" ref="D40:AQ40" si="53">SUM(D38:D39)</f>
        <v>0</v>
      </c>
      <c r="E40" s="15">
        <f t="shared" si="53"/>
        <v>0</v>
      </c>
      <c r="F40" s="15">
        <f t="shared" si="53"/>
        <v>0</v>
      </c>
      <c r="G40" s="15">
        <f t="shared" si="53"/>
        <v>0</v>
      </c>
      <c r="H40" s="15">
        <f t="shared" si="53"/>
        <v>0</v>
      </c>
      <c r="I40" s="15">
        <f t="shared" si="53"/>
        <v>0</v>
      </c>
      <c r="J40" s="15">
        <f t="shared" si="53"/>
        <v>0</v>
      </c>
      <c r="K40" s="15">
        <f t="shared" si="53"/>
        <v>0</v>
      </c>
      <c r="L40" s="15">
        <f t="shared" si="53"/>
        <v>0</v>
      </c>
      <c r="M40" s="15">
        <f t="shared" si="53"/>
        <v>0</v>
      </c>
      <c r="N40" s="15">
        <f t="shared" si="53"/>
        <v>0</v>
      </c>
      <c r="O40" s="15">
        <f t="shared" si="53"/>
        <v>0</v>
      </c>
      <c r="P40" s="15">
        <f t="shared" si="53"/>
        <v>0</v>
      </c>
      <c r="Q40" s="15">
        <f t="shared" si="53"/>
        <v>0</v>
      </c>
      <c r="R40" s="15">
        <f t="shared" si="53"/>
        <v>0</v>
      </c>
      <c r="S40" s="15">
        <f t="shared" si="53"/>
        <v>0</v>
      </c>
      <c r="T40" s="15">
        <f t="shared" si="53"/>
        <v>0</v>
      </c>
      <c r="U40" s="15">
        <f t="shared" si="53"/>
        <v>0</v>
      </c>
      <c r="V40" s="15">
        <f t="shared" si="53"/>
        <v>0</v>
      </c>
      <c r="W40" s="15">
        <f t="shared" si="53"/>
        <v>0</v>
      </c>
      <c r="X40" s="15">
        <f t="shared" si="53"/>
        <v>0</v>
      </c>
      <c r="Y40" s="15">
        <f t="shared" si="53"/>
        <v>0</v>
      </c>
      <c r="Z40" s="15">
        <f t="shared" si="53"/>
        <v>0</v>
      </c>
      <c r="AA40" s="15">
        <f t="shared" si="53"/>
        <v>0</v>
      </c>
      <c r="AB40" s="15">
        <f t="shared" si="53"/>
        <v>0</v>
      </c>
      <c r="AC40" s="15">
        <f t="shared" si="53"/>
        <v>0</v>
      </c>
      <c r="AD40" s="15">
        <f t="shared" si="53"/>
        <v>0</v>
      </c>
      <c r="AE40" s="15">
        <f t="shared" si="53"/>
        <v>0</v>
      </c>
      <c r="AF40" s="15">
        <f t="shared" si="53"/>
        <v>0</v>
      </c>
      <c r="AG40" s="15">
        <f t="shared" si="53"/>
        <v>0</v>
      </c>
      <c r="AH40" s="15">
        <f t="shared" si="53"/>
        <v>0</v>
      </c>
      <c r="AI40" s="15">
        <f t="shared" si="53"/>
        <v>0</v>
      </c>
      <c r="AJ40" s="15">
        <f t="shared" si="53"/>
        <v>0</v>
      </c>
      <c r="AK40" s="15">
        <f t="shared" si="53"/>
        <v>0</v>
      </c>
      <c r="AL40" s="15">
        <f t="shared" si="53"/>
        <v>0</v>
      </c>
      <c r="AM40" s="15">
        <f t="shared" si="53"/>
        <v>0</v>
      </c>
      <c r="AN40" s="15">
        <f t="shared" si="53"/>
        <v>0</v>
      </c>
      <c r="AO40" s="15">
        <f t="shared" si="53"/>
        <v>0</v>
      </c>
      <c r="AP40" s="15">
        <f t="shared" si="53"/>
        <v>0</v>
      </c>
      <c r="AQ40" s="15">
        <f t="shared" si="53"/>
        <v>0</v>
      </c>
    </row>
    <row r="41" spans="2:43" x14ac:dyDescent="0.3">
      <c r="B41" s="17" t="s">
        <v>226</v>
      </c>
      <c r="C41" s="9">
        <f t="shared" si="52"/>
        <v>0</v>
      </c>
      <c r="D41" s="11">
        <f>D30*Parametre!$C$108</f>
        <v>0</v>
      </c>
      <c r="E41" s="11">
        <f>E30*Parametre!$C$108</f>
        <v>0</v>
      </c>
      <c r="F41" s="11">
        <f>F30*Parametre!$C$108</f>
        <v>0</v>
      </c>
      <c r="G41" s="11">
        <f>G30*Parametre!$C$108</f>
        <v>0</v>
      </c>
      <c r="H41" s="11">
        <f>H30*Parametre!$C$108</f>
        <v>0</v>
      </c>
      <c r="I41" s="11">
        <f>I30*Parametre!$C$108</f>
        <v>0</v>
      </c>
      <c r="J41" s="11">
        <f>J30*Parametre!$C$108</f>
        <v>0</v>
      </c>
      <c r="K41" s="11">
        <f>K30*Parametre!$C$108</f>
        <v>0</v>
      </c>
      <c r="L41" s="11">
        <f>L30*Parametre!$C$108</f>
        <v>0</v>
      </c>
      <c r="M41" s="11">
        <f>M30*Parametre!$C$108</f>
        <v>0</v>
      </c>
      <c r="N41" s="11">
        <f>N30*Parametre!$C$108</f>
        <v>0</v>
      </c>
      <c r="O41" s="11">
        <f>O30*Parametre!$C$108</f>
        <v>0</v>
      </c>
      <c r="P41" s="11">
        <f>P30*Parametre!$C$108</f>
        <v>0</v>
      </c>
      <c r="Q41" s="11">
        <f>Q30*Parametre!$C$108</f>
        <v>0</v>
      </c>
      <c r="R41" s="11">
        <f>R30*Parametre!$C$108</f>
        <v>0</v>
      </c>
      <c r="S41" s="11">
        <f>S30*Parametre!$C$108</f>
        <v>0</v>
      </c>
      <c r="T41" s="11">
        <f>T30*Parametre!$C$108</f>
        <v>0</v>
      </c>
      <c r="U41" s="11">
        <f>U30*Parametre!$C$108</f>
        <v>0</v>
      </c>
      <c r="V41" s="11">
        <f>V30*Parametre!$C$108</f>
        <v>0</v>
      </c>
      <c r="W41" s="11">
        <f>W30*Parametre!$C$108</f>
        <v>0</v>
      </c>
      <c r="X41" s="11">
        <f>X30*Parametre!$C$108</f>
        <v>0</v>
      </c>
      <c r="Y41" s="11">
        <f>Y30*Parametre!$C$108</f>
        <v>0</v>
      </c>
      <c r="Z41" s="11">
        <f>Z30*Parametre!$C$108</f>
        <v>0</v>
      </c>
      <c r="AA41" s="11">
        <f>AA30*Parametre!$C$108</f>
        <v>0</v>
      </c>
      <c r="AB41" s="11">
        <f>AB30*Parametre!$C$108</f>
        <v>0</v>
      </c>
      <c r="AC41" s="11">
        <f>AC30*Parametre!$C$108</f>
        <v>0</v>
      </c>
      <c r="AD41" s="11">
        <f>AD30*Parametre!$C$108</f>
        <v>0</v>
      </c>
      <c r="AE41" s="11">
        <f>AE30*Parametre!$C$108</f>
        <v>0</v>
      </c>
      <c r="AF41" s="11">
        <f>AF30*Parametre!$C$108</f>
        <v>0</v>
      </c>
      <c r="AG41" s="11">
        <f>AG30*Parametre!$C$108</f>
        <v>0</v>
      </c>
      <c r="AH41" s="11">
        <f>AH30*Parametre!$C$108</f>
        <v>0</v>
      </c>
      <c r="AI41" s="11">
        <f>AI30*Parametre!$C$108</f>
        <v>0</v>
      </c>
      <c r="AJ41" s="11">
        <f>AJ30*Parametre!$C$108</f>
        <v>0</v>
      </c>
      <c r="AK41" s="11">
        <f>AK30*Parametre!$C$108</f>
        <v>0</v>
      </c>
      <c r="AL41" s="11">
        <f>AL30*Parametre!$C$108</f>
        <v>0</v>
      </c>
      <c r="AM41" s="11">
        <f>AM30*Parametre!$C$108</f>
        <v>0</v>
      </c>
      <c r="AN41" s="11">
        <f>AN30*Parametre!$C$108</f>
        <v>0</v>
      </c>
      <c r="AO41" s="11">
        <f>AO30*Parametre!$C$108</f>
        <v>0</v>
      </c>
      <c r="AP41" s="11">
        <f>AP30*Parametre!$C$108</f>
        <v>0</v>
      </c>
      <c r="AQ41" s="11">
        <f>AQ30*Parametre!$C$108</f>
        <v>0</v>
      </c>
    </row>
    <row r="42" spans="2:43" ht="10.5" thickBot="1" x14ac:dyDescent="0.35">
      <c r="B42" s="29" t="s">
        <v>227</v>
      </c>
      <c r="C42" s="30">
        <f t="shared" si="52"/>
        <v>0</v>
      </c>
      <c r="D42" s="30">
        <f t="shared" ref="D42:AG42" si="54">SUM(D41:D41)</f>
        <v>0</v>
      </c>
      <c r="E42" s="30">
        <f t="shared" si="54"/>
        <v>0</v>
      </c>
      <c r="F42" s="30">
        <f t="shared" si="54"/>
        <v>0</v>
      </c>
      <c r="G42" s="30">
        <f t="shared" si="54"/>
        <v>0</v>
      </c>
      <c r="H42" s="30">
        <f t="shared" si="54"/>
        <v>0</v>
      </c>
      <c r="I42" s="30">
        <f t="shared" si="54"/>
        <v>0</v>
      </c>
      <c r="J42" s="30">
        <f t="shared" si="54"/>
        <v>0</v>
      </c>
      <c r="K42" s="30">
        <f t="shared" si="54"/>
        <v>0</v>
      </c>
      <c r="L42" s="30">
        <f t="shared" si="54"/>
        <v>0</v>
      </c>
      <c r="M42" s="30">
        <f t="shared" si="54"/>
        <v>0</v>
      </c>
      <c r="N42" s="30">
        <f t="shared" si="54"/>
        <v>0</v>
      </c>
      <c r="O42" s="30">
        <f t="shared" si="54"/>
        <v>0</v>
      </c>
      <c r="P42" s="30">
        <f t="shared" si="54"/>
        <v>0</v>
      </c>
      <c r="Q42" s="30">
        <f t="shared" si="54"/>
        <v>0</v>
      </c>
      <c r="R42" s="30">
        <f t="shared" si="54"/>
        <v>0</v>
      </c>
      <c r="S42" s="30">
        <f t="shared" si="54"/>
        <v>0</v>
      </c>
      <c r="T42" s="30">
        <f t="shared" si="54"/>
        <v>0</v>
      </c>
      <c r="U42" s="30">
        <f t="shared" si="54"/>
        <v>0</v>
      </c>
      <c r="V42" s="30">
        <f t="shared" si="54"/>
        <v>0</v>
      </c>
      <c r="W42" s="30">
        <f t="shared" si="54"/>
        <v>0</v>
      </c>
      <c r="X42" s="30">
        <f t="shared" si="54"/>
        <v>0</v>
      </c>
      <c r="Y42" s="30">
        <f t="shared" si="54"/>
        <v>0</v>
      </c>
      <c r="Z42" s="30">
        <f t="shared" si="54"/>
        <v>0</v>
      </c>
      <c r="AA42" s="30">
        <f t="shared" si="54"/>
        <v>0</v>
      </c>
      <c r="AB42" s="30">
        <f t="shared" si="54"/>
        <v>0</v>
      </c>
      <c r="AC42" s="30">
        <f t="shared" si="54"/>
        <v>0</v>
      </c>
      <c r="AD42" s="30">
        <f t="shared" si="54"/>
        <v>0</v>
      </c>
      <c r="AE42" s="30">
        <f t="shared" si="54"/>
        <v>0</v>
      </c>
      <c r="AF42" s="30">
        <f t="shared" si="54"/>
        <v>0</v>
      </c>
      <c r="AG42" s="30">
        <f t="shared" si="54"/>
        <v>0</v>
      </c>
      <c r="AH42" s="30">
        <f t="shared" ref="AH42:AQ42" si="55">SUM(AH41:AH41)</f>
        <v>0</v>
      </c>
      <c r="AI42" s="30">
        <f t="shared" si="55"/>
        <v>0</v>
      </c>
      <c r="AJ42" s="30">
        <f t="shared" si="55"/>
        <v>0</v>
      </c>
      <c r="AK42" s="30">
        <f t="shared" si="55"/>
        <v>0</v>
      </c>
      <c r="AL42" s="30">
        <f t="shared" si="55"/>
        <v>0</v>
      </c>
      <c r="AM42" s="30">
        <f t="shared" si="55"/>
        <v>0</v>
      </c>
      <c r="AN42" s="30">
        <f t="shared" si="55"/>
        <v>0</v>
      </c>
      <c r="AO42" s="30">
        <f t="shared" si="55"/>
        <v>0</v>
      </c>
      <c r="AP42" s="30">
        <f t="shared" si="55"/>
        <v>0</v>
      </c>
      <c r="AQ42" s="30">
        <f t="shared" si="55"/>
        <v>0</v>
      </c>
    </row>
    <row r="43" spans="2:43" ht="10.5" thickTop="1" x14ac:dyDescent="0.3">
      <c r="B43" s="31" t="s">
        <v>228</v>
      </c>
      <c r="C43" s="32">
        <f t="shared" si="52"/>
        <v>0</v>
      </c>
      <c r="D43" s="32">
        <f t="shared" ref="D43:AG43" si="56">SUM(D40,D42)</f>
        <v>0</v>
      </c>
      <c r="E43" s="32">
        <f t="shared" si="56"/>
        <v>0</v>
      </c>
      <c r="F43" s="32">
        <f t="shared" si="56"/>
        <v>0</v>
      </c>
      <c r="G43" s="32">
        <f t="shared" si="56"/>
        <v>0</v>
      </c>
      <c r="H43" s="32">
        <f t="shared" si="56"/>
        <v>0</v>
      </c>
      <c r="I43" s="32">
        <f t="shared" si="56"/>
        <v>0</v>
      </c>
      <c r="J43" s="32">
        <f t="shared" si="56"/>
        <v>0</v>
      </c>
      <c r="K43" s="32">
        <f t="shared" si="56"/>
        <v>0</v>
      </c>
      <c r="L43" s="32">
        <f t="shared" si="56"/>
        <v>0</v>
      </c>
      <c r="M43" s="32">
        <f t="shared" si="56"/>
        <v>0</v>
      </c>
      <c r="N43" s="32">
        <f t="shared" si="56"/>
        <v>0</v>
      </c>
      <c r="O43" s="32">
        <f t="shared" si="56"/>
        <v>0</v>
      </c>
      <c r="P43" s="32">
        <f t="shared" si="56"/>
        <v>0</v>
      </c>
      <c r="Q43" s="32">
        <f t="shared" si="56"/>
        <v>0</v>
      </c>
      <c r="R43" s="32">
        <f t="shared" si="56"/>
        <v>0</v>
      </c>
      <c r="S43" s="32">
        <f t="shared" si="56"/>
        <v>0</v>
      </c>
      <c r="T43" s="32">
        <f t="shared" si="56"/>
        <v>0</v>
      </c>
      <c r="U43" s="32">
        <f t="shared" si="56"/>
        <v>0</v>
      </c>
      <c r="V43" s="32">
        <f t="shared" si="56"/>
        <v>0</v>
      </c>
      <c r="W43" s="32">
        <f t="shared" si="56"/>
        <v>0</v>
      </c>
      <c r="X43" s="32">
        <f t="shared" si="56"/>
        <v>0</v>
      </c>
      <c r="Y43" s="32">
        <f t="shared" si="56"/>
        <v>0</v>
      </c>
      <c r="Z43" s="32">
        <f t="shared" si="56"/>
        <v>0</v>
      </c>
      <c r="AA43" s="32">
        <f t="shared" si="56"/>
        <v>0</v>
      </c>
      <c r="AB43" s="32">
        <f t="shared" si="56"/>
        <v>0</v>
      </c>
      <c r="AC43" s="32">
        <f t="shared" si="56"/>
        <v>0</v>
      </c>
      <c r="AD43" s="32">
        <f t="shared" si="56"/>
        <v>0</v>
      </c>
      <c r="AE43" s="32">
        <f t="shared" si="56"/>
        <v>0</v>
      </c>
      <c r="AF43" s="32">
        <f t="shared" si="56"/>
        <v>0</v>
      </c>
      <c r="AG43" s="32">
        <f t="shared" si="56"/>
        <v>0</v>
      </c>
      <c r="AH43" s="32">
        <f t="shared" ref="AH43:AQ43" si="57">SUM(AH40,AH42)</f>
        <v>0</v>
      </c>
      <c r="AI43" s="32">
        <f t="shared" si="57"/>
        <v>0</v>
      </c>
      <c r="AJ43" s="32">
        <f t="shared" si="57"/>
        <v>0</v>
      </c>
      <c r="AK43" s="32">
        <f t="shared" si="57"/>
        <v>0</v>
      </c>
      <c r="AL43" s="32">
        <f t="shared" si="57"/>
        <v>0</v>
      </c>
      <c r="AM43" s="32">
        <f t="shared" si="57"/>
        <v>0</v>
      </c>
      <c r="AN43" s="32">
        <f t="shared" si="57"/>
        <v>0</v>
      </c>
      <c r="AO43" s="32">
        <f t="shared" si="57"/>
        <v>0</v>
      </c>
      <c r="AP43" s="32">
        <f t="shared" si="57"/>
        <v>0</v>
      </c>
      <c r="AQ43" s="32">
        <f t="shared" si="57"/>
        <v>0</v>
      </c>
    </row>
    <row r="45" spans="2:43" x14ac:dyDescent="0.3">
      <c r="B45" s="3" t="s">
        <v>212</v>
      </c>
    </row>
    <row r="46" spans="2:43" x14ac:dyDescent="0.3">
      <c r="B46" s="3" t="s">
        <v>213</v>
      </c>
    </row>
  </sheetData>
  <phoneticPr fontId="4" type="noConversion"/>
  <pageMargins left="0.19687499999999999" right="0.26250000000000001" top="0.88958333333333328" bottom="0.7" header="0.5" footer="0.5"/>
  <pageSetup paperSize="9" scale="70" orientation="landscape" r:id="rId1"/>
  <headerFooter alignWithMargins="0">
    <oddHeader>&amp;LPríloha 7: Štandardné tabuľky - Cesty
&amp;"Arial,Tučné"&amp;12 03 Náklady na prevádzku a údržbu</oddHeader>
    <oddFooter>Strana &amp;P z &amp;N</oddFooter>
  </headerFooter>
  <ignoredErrors>
    <ignoredError sqref="D18 D7" formulaRange="1"/>
    <ignoredError sqref="D29:AE29 D40:AG40 AF29:AQ29 AH40:AQ40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AQ23"/>
  <sheetViews>
    <sheetView zoomScaleNormal="100" workbookViewId="0">
      <selection activeCell="Z59" sqref="Z59"/>
    </sheetView>
  </sheetViews>
  <sheetFormatPr defaultColWidth="9.1328125" defaultRowHeight="10.15" x14ac:dyDescent="0.3"/>
  <cols>
    <col min="1" max="1" width="2.796875" style="3" customWidth="1"/>
    <col min="2" max="2" width="22.796875" style="3" customWidth="1"/>
    <col min="3" max="3" width="10.796875" style="3" customWidth="1"/>
    <col min="4" max="43" width="4.19921875" style="3" bestFit="1" customWidth="1"/>
    <col min="44" max="16384" width="9.1328125" style="3"/>
  </cols>
  <sheetData>
    <row r="2" spans="2:43" x14ac:dyDescent="0.3">
      <c r="B2" s="4"/>
      <c r="C2" s="4"/>
      <c r="D2" s="4" t="s">
        <v>10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2:43" x14ac:dyDescent="0.3">
      <c r="B3" s="5" t="s">
        <v>250</v>
      </c>
      <c r="C3" s="5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>
        <v>13</v>
      </c>
      <c r="Q3" s="6">
        <v>14</v>
      </c>
      <c r="R3" s="6">
        <v>15</v>
      </c>
      <c r="S3" s="6">
        <v>16</v>
      </c>
      <c r="T3" s="6">
        <v>17</v>
      </c>
      <c r="U3" s="6">
        <v>18</v>
      </c>
      <c r="V3" s="6">
        <v>19</v>
      </c>
      <c r="W3" s="6">
        <v>20</v>
      </c>
      <c r="X3" s="6">
        <v>21</v>
      </c>
      <c r="Y3" s="6">
        <v>22</v>
      </c>
      <c r="Z3" s="6">
        <v>23</v>
      </c>
      <c r="AA3" s="6">
        <v>24</v>
      </c>
      <c r="AB3" s="6">
        <v>25</v>
      </c>
      <c r="AC3" s="6">
        <v>26</v>
      </c>
      <c r="AD3" s="6">
        <v>27</v>
      </c>
      <c r="AE3" s="6">
        <v>28</v>
      </c>
      <c r="AF3" s="6">
        <v>29</v>
      </c>
      <c r="AG3" s="6">
        <v>30</v>
      </c>
      <c r="AH3" s="6">
        <v>31</v>
      </c>
      <c r="AI3" s="6">
        <v>32</v>
      </c>
      <c r="AJ3" s="6">
        <v>33</v>
      </c>
      <c r="AK3" s="6">
        <v>34</v>
      </c>
      <c r="AL3" s="6">
        <v>35</v>
      </c>
      <c r="AM3" s="6">
        <v>36</v>
      </c>
      <c r="AN3" s="6">
        <v>37</v>
      </c>
      <c r="AO3" s="6">
        <v>38</v>
      </c>
      <c r="AP3" s="6">
        <v>39</v>
      </c>
      <c r="AQ3" s="6">
        <v>40</v>
      </c>
    </row>
    <row r="4" spans="2:43" x14ac:dyDescent="0.3">
      <c r="B4" s="7" t="s">
        <v>38</v>
      </c>
      <c r="C4" s="263" t="s">
        <v>9</v>
      </c>
      <c r="D4" s="8">
        <f>Parametre!C13</f>
        <v>2024</v>
      </c>
      <c r="E4" s="8">
        <f>$D$4+D3</f>
        <v>2025</v>
      </c>
      <c r="F4" s="8">
        <f>$D$4+E3</f>
        <v>2026</v>
      </c>
      <c r="G4" s="8">
        <f t="shared" ref="G4:AG4" si="0">$D$4+F3</f>
        <v>2027</v>
      </c>
      <c r="H4" s="8">
        <f t="shared" si="0"/>
        <v>2028</v>
      </c>
      <c r="I4" s="8">
        <f t="shared" si="0"/>
        <v>2029</v>
      </c>
      <c r="J4" s="8">
        <f t="shared" si="0"/>
        <v>2030</v>
      </c>
      <c r="K4" s="8">
        <f t="shared" si="0"/>
        <v>2031</v>
      </c>
      <c r="L4" s="8">
        <f t="shared" si="0"/>
        <v>2032</v>
      </c>
      <c r="M4" s="8">
        <f t="shared" si="0"/>
        <v>2033</v>
      </c>
      <c r="N4" s="8">
        <f t="shared" si="0"/>
        <v>2034</v>
      </c>
      <c r="O4" s="8">
        <f t="shared" si="0"/>
        <v>2035</v>
      </c>
      <c r="P4" s="8">
        <f t="shared" si="0"/>
        <v>2036</v>
      </c>
      <c r="Q4" s="8">
        <f t="shared" si="0"/>
        <v>2037</v>
      </c>
      <c r="R4" s="8">
        <f t="shared" si="0"/>
        <v>2038</v>
      </c>
      <c r="S4" s="8">
        <f t="shared" si="0"/>
        <v>2039</v>
      </c>
      <c r="T4" s="8">
        <f t="shared" si="0"/>
        <v>2040</v>
      </c>
      <c r="U4" s="8">
        <f t="shared" si="0"/>
        <v>2041</v>
      </c>
      <c r="V4" s="8">
        <f t="shared" si="0"/>
        <v>2042</v>
      </c>
      <c r="W4" s="8">
        <f t="shared" si="0"/>
        <v>2043</v>
      </c>
      <c r="X4" s="8">
        <f t="shared" si="0"/>
        <v>2044</v>
      </c>
      <c r="Y4" s="8">
        <f t="shared" si="0"/>
        <v>2045</v>
      </c>
      <c r="Z4" s="8">
        <f t="shared" si="0"/>
        <v>2046</v>
      </c>
      <c r="AA4" s="8">
        <f t="shared" si="0"/>
        <v>2047</v>
      </c>
      <c r="AB4" s="8">
        <f t="shared" si="0"/>
        <v>2048</v>
      </c>
      <c r="AC4" s="8">
        <f t="shared" si="0"/>
        <v>2049</v>
      </c>
      <c r="AD4" s="8">
        <f t="shared" si="0"/>
        <v>2050</v>
      </c>
      <c r="AE4" s="8">
        <f t="shared" si="0"/>
        <v>2051</v>
      </c>
      <c r="AF4" s="8">
        <f t="shared" si="0"/>
        <v>2052</v>
      </c>
      <c r="AG4" s="8">
        <f t="shared" si="0"/>
        <v>2053</v>
      </c>
      <c r="AH4" s="8">
        <f t="shared" ref="AH4" si="1">$D$4+AG3</f>
        <v>2054</v>
      </c>
      <c r="AI4" s="8">
        <f t="shared" ref="AI4" si="2">$D$4+AH3</f>
        <v>2055</v>
      </c>
      <c r="AJ4" s="8">
        <f t="shared" ref="AJ4" si="3">$D$4+AI3</f>
        <v>2056</v>
      </c>
      <c r="AK4" s="8">
        <f t="shared" ref="AK4" si="4">$D$4+AJ3</f>
        <v>2057</v>
      </c>
      <c r="AL4" s="8">
        <f t="shared" ref="AL4" si="5">$D$4+AK3</f>
        <v>2058</v>
      </c>
      <c r="AM4" s="8">
        <f t="shared" ref="AM4" si="6">$D$4+AL3</f>
        <v>2059</v>
      </c>
      <c r="AN4" s="8">
        <f t="shared" ref="AN4" si="7">$D$4+AM3</f>
        <v>2060</v>
      </c>
      <c r="AO4" s="8">
        <f t="shared" ref="AO4" si="8">$D$4+AN3</f>
        <v>2061</v>
      </c>
      <c r="AP4" s="8">
        <f t="shared" ref="AP4" si="9">$D$4+AO3</f>
        <v>2062</v>
      </c>
      <c r="AQ4" s="8">
        <f t="shared" ref="AQ4" si="10">$D$4+AP3</f>
        <v>2063</v>
      </c>
    </row>
    <row r="5" spans="2:43" x14ac:dyDescent="0.3">
      <c r="B5" s="4" t="s">
        <v>366</v>
      </c>
      <c r="C5" s="9">
        <f>SUM(D5:AQ5)</f>
        <v>0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</row>
    <row r="6" spans="2:43" x14ac:dyDescent="0.3">
      <c r="B6" s="4" t="s">
        <v>66</v>
      </c>
      <c r="C6" s="9">
        <f t="shared" ref="C6:C7" si="11">SUM(D6:AQ6)</f>
        <v>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</row>
    <row r="7" spans="2:43" x14ac:dyDescent="0.3">
      <c r="B7" s="5" t="s">
        <v>11</v>
      </c>
      <c r="C7" s="15">
        <f t="shared" si="11"/>
        <v>0</v>
      </c>
      <c r="D7" s="15">
        <f>SUM(D5:D6)</f>
        <v>0</v>
      </c>
      <c r="E7" s="15">
        <f t="shared" ref="E7:AG7" si="12">SUM(E5:E6)</f>
        <v>0</v>
      </c>
      <c r="F7" s="15">
        <f t="shared" si="12"/>
        <v>0</v>
      </c>
      <c r="G7" s="15">
        <f t="shared" si="12"/>
        <v>0</v>
      </c>
      <c r="H7" s="15">
        <f t="shared" si="12"/>
        <v>0</v>
      </c>
      <c r="I7" s="15">
        <f t="shared" si="12"/>
        <v>0</v>
      </c>
      <c r="J7" s="15">
        <f t="shared" si="12"/>
        <v>0</v>
      </c>
      <c r="K7" s="15">
        <f t="shared" si="12"/>
        <v>0</v>
      </c>
      <c r="L7" s="15">
        <f t="shared" si="12"/>
        <v>0</v>
      </c>
      <c r="M7" s="15">
        <f t="shared" si="12"/>
        <v>0</v>
      </c>
      <c r="N7" s="15">
        <f t="shared" si="12"/>
        <v>0</v>
      </c>
      <c r="O7" s="15">
        <f t="shared" si="12"/>
        <v>0</v>
      </c>
      <c r="P7" s="15">
        <f t="shared" si="12"/>
        <v>0</v>
      </c>
      <c r="Q7" s="15">
        <f t="shared" si="12"/>
        <v>0</v>
      </c>
      <c r="R7" s="15">
        <f t="shared" si="12"/>
        <v>0</v>
      </c>
      <c r="S7" s="15">
        <f t="shared" si="12"/>
        <v>0</v>
      </c>
      <c r="T7" s="15">
        <f t="shared" si="12"/>
        <v>0</v>
      </c>
      <c r="U7" s="15">
        <f t="shared" si="12"/>
        <v>0</v>
      </c>
      <c r="V7" s="15">
        <f t="shared" si="12"/>
        <v>0</v>
      </c>
      <c r="W7" s="15">
        <f t="shared" si="12"/>
        <v>0</v>
      </c>
      <c r="X7" s="15">
        <f t="shared" si="12"/>
        <v>0</v>
      </c>
      <c r="Y7" s="15">
        <f t="shared" si="12"/>
        <v>0</v>
      </c>
      <c r="Z7" s="15">
        <f t="shared" si="12"/>
        <v>0</v>
      </c>
      <c r="AA7" s="15">
        <f t="shared" si="12"/>
        <v>0</v>
      </c>
      <c r="AB7" s="15">
        <f t="shared" si="12"/>
        <v>0</v>
      </c>
      <c r="AC7" s="15">
        <f t="shared" si="12"/>
        <v>0</v>
      </c>
      <c r="AD7" s="15">
        <f t="shared" si="12"/>
        <v>0</v>
      </c>
      <c r="AE7" s="15">
        <f t="shared" si="12"/>
        <v>0</v>
      </c>
      <c r="AF7" s="15">
        <f t="shared" si="12"/>
        <v>0</v>
      </c>
      <c r="AG7" s="15">
        <f t="shared" si="12"/>
        <v>0</v>
      </c>
      <c r="AH7" s="15">
        <f t="shared" ref="AH7:AQ7" si="13">SUM(AH5:AH6)</f>
        <v>0</v>
      </c>
      <c r="AI7" s="15">
        <f t="shared" si="13"/>
        <v>0</v>
      </c>
      <c r="AJ7" s="15">
        <f t="shared" si="13"/>
        <v>0</v>
      </c>
      <c r="AK7" s="15">
        <f t="shared" si="13"/>
        <v>0</v>
      </c>
      <c r="AL7" s="15">
        <f t="shared" si="13"/>
        <v>0</v>
      </c>
      <c r="AM7" s="15">
        <f t="shared" si="13"/>
        <v>0</v>
      </c>
      <c r="AN7" s="15">
        <f t="shared" si="13"/>
        <v>0</v>
      </c>
      <c r="AO7" s="15">
        <f t="shared" si="13"/>
        <v>0</v>
      </c>
      <c r="AP7" s="15">
        <f t="shared" si="13"/>
        <v>0</v>
      </c>
      <c r="AQ7" s="15">
        <f t="shared" si="13"/>
        <v>0</v>
      </c>
    </row>
    <row r="10" spans="2:43" x14ac:dyDescent="0.3">
      <c r="B10" s="4"/>
      <c r="C10" s="4"/>
      <c r="D10" s="4" t="s">
        <v>10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2:43" x14ac:dyDescent="0.3">
      <c r="B11" s="5" t="s">
        <v>251</v>
      </c>
      <c r="C11" s="5"/>
      <c r="D11" s="6">
        <v>1</v>
      </c>
      <c r="E11" s="6">
        <v>2</v>
      </c>
      <c r="F11" s="6">
        <v>3</v>
      </c>
      <c r="G11" s="6">
        <v>4</v>
      </c>
      <c r="H11" s="6">
        <v>5</v>
      </c>
      <c r="I11" s="6">
        <v>6</v>
      </c>
      <c r="J11" s="6">
        <v>7</v>
      </c>
      <c r="K11" s="6">
        <v>8</v>
      </c>
      <c r="L11" s="6">
        <v>9</v>
      </c>
      <c r="M11" s="6">
        <v>10</v>
      </c>
      <c r="N11" s="6">
        <v>11</v>
      </c>
      <c r="O11" s="6">
        <v>12</v>
      </c>
      <c r="P11" s="6">
        <v>13</v>
      </c>
      <c r="Q11" s="6">
        <v>14</v>
      </c>
      <c r="R11" s="6">
        <v>15</v>
      </c>
      <c r="S11" s="6">
        <v>16</v>
      </c>
      <c r="T11" s="6">
        <v>17</v>
      </c>
      <c r="U11" s="6">
        <v>18</v>
      </c>
      <c r="V11" s="6">
        <v>19</v>
      </c>
      <c r="W11" s="6">
        <v>20</v>
      </c>
      <c r="X11" s="6">
        <v>21</v>
      </c>
      <c r="Y11" s="6">
        <v>22</v>
      </c>
      <c r="Z11" s="6">
        <v>23</v>
      </c>
      <c r="AA11" s="6">
        <v>24</v>
      </c>
      <c r="AB11" s="6">
        <v>25</v>
      </c>
      <c r="AC11" s="6">
        <v>26</v>
      </c>
      <c r="AD11" s="6">
        <v>27</v>
      </c>
      <c r="AE11" s="6">
        <v>28</v>
      </c>
      <c r="AF11" s="6">
        <v>29</v>
      </c>
      <c r="AG11" s="6">
        <v>30</v>
      </c>
      <c r="AH11" s="6">
        <v>31</v>
      </c>
      <c r="AI11" s="6">
        <v>32</v>
      </c>
      <c r="AJ11" s="6">
        <v>33</v>
      </c>
      <c r="AK11" s="6">
        <v>34</v>
      </c>
      <c r="AL11" s="6">
        <v>35</v>
      </c>
      <c r="AM11" s="6">
        <v>36</v>
      </c>
      <c r="AN11" s="6">
        <v>37</v>
      </c>
      <c r="AO11" s="6">
        <v>38</v>
      </c>
      <c r="AP11" s="6">
        <v>39</v>
      </c>
      <c r="AQ11" s="6">
        <v>40</v>
      </c>
    </row>
    <row r="12" spans="2:43" x14ac:dyDescent="0.3">
      <c r="B12" s="7" t="s">
        <v>40</v>
      </c>
      <c r="C12" s="263" t="s">
        <v>9</v>
      </c>
      <c r="D12" s="8">
        <f>D4</f>
        <v>2024</v>
      </c>
      <c r="E12" s="8">
        <f>E4</f>
        <v>2025</v>
      </c>
      <c r="F12" s="8">
        <f>F4</f>
        <v>2026</v>
      </c>
      <c r="G12" s="8">
        <f t="shared" ref="G12:AG12" si="14">G4</f>
        <v>2027</v>
      </c>
      <c r="H12" s="8">
        <f t="shared" si="14"/>
        <v>2028</v>
      </c>
      <c r="I12" s="8">
        <f t="shared" si="14"/>
        <v>2029</v>
      </c>
      <c r="J12" s="8">
        <f t="shared" si="14"/>
        <v>2030</v>
      </c>
      <c r="K12" s="8">
        <f t="shared" si="14"/>
        <v>2031</v>
      </c>
      <c r="L12" s="8">
        <f t="shared" si="14"/>
        <v>2032</v>
      </c>
      <c r="M12" s="8">
        <f t="shared" si="14"/>
        <v>2033</v>
      </c>
      <c r="N12" s="8">
        <f t="shared" si="14"/>
        <v>2034</v>
      </c>
      <c r="O12" s="8">
        <f t="shared" si="14"/>
        <v>2035</v>
      </c>
      <c r="P12" s="8">
        <f t="shared" si="14"/>
        <v>2036</v>
      </c>
      <c r="Q12" s="8">
        <f t="shared" si="14"/>
        <v>2037</v>
      </c>
      <c r="R12" s="8">
        <f t="shared" si="14"/>
        <v>2038</v>
      </c>
      <c r="S12" s="8">
        <f t="shared" si="14"/>
        <v>2039</v>
      </c>
      <c r="T12" s="8">
        <f t="shared" si="14"/>
        <v>2040</v>
      </c>
      <c r="U12" s="8">
        <f t="shared" si="14"/>
        <v>2041</v>
      </c>
      <c r="V12" s="8">
        <f t="shared" si="14"/>
        <v>2042</v>
      </c>
      <c r="W12" s="8">
        <f t="shared" si="14"/>
        <v>2043</v>
      </c>
      <c r="X12" s="8">
        <f t="shared" si="14"/>
        <v>2044</v>
      </c>
      <c r="Y12" s="8">
        <f t="shared" si="14"/>
        <v>2045</v>
      </c>
      <c r="Z12" s="8">
        <f t="shared" si="14"/>
        <v>2046</v>
      </c>
      <c r="AA12" s="8">
        <f t="shared" si="14"/>
        <v>2047</v>
      </c>
      <c r="AB12" s="8">
        <f t="shared" si="14"/>
        <v>2048</v>
      </c>
      <c r="AC12" s="8">
        <f t="shared" si="14"/>
        <v>2049</v>
      </c>
      <c r="AD12" s="8">
        <f t="shared" si="14"/>
        <v>2050</v>
      </c>
      <c r="AE12" s="8">
        <f t="shared" si="14"/>
        <v>2051</v>
      </c>
      <c r="AF12" s="8">
        <f t="shared" si="14"/>
        <v>2052</v>
      </c>
      <c r="AG12" s="8">
        <f t="shared" si="14"/>
        <v>2053</v>
      </c>
      <c r="AH12" s="8">
        <f t="shared" ref="AH12:AQ12" si="15">AH4</f>
        <v>2054</v>
      </c>
      <c r="AI12" s="8">
        <f t="shared" si="15"/>
        <v>2055</v>
      </c>
      <c r="AJ12" s="8">
        <f t="shared" si="15"/>
        <v>2056</v>
      </c>
      <c r="AK12" s="8">
        <f t="shared" si="15"/>
        <v>2057</v>
      </c>
      <c r="AL12" s="8">
        <f t="shared" si="15"/>
        <v>2058</v>
      </c>
      <c r="AM12" s="8">
        <f t="shared" si="15"/>
        <v>2059</v>
      </c>
      <c r="AN12" s="8">
        <f t="shared" si="15"/>
        <v>2060</v>
      </c>
      <c r="AO12" s="8">
        <f t="shared" si="15"/>
        <v>2061</v>
      </c>
      <c r="AP12" s="8">
        <f t="shared" si="15"/>
        <v>2062</v>
      </c>
      <c r="AQ12" s="8">
        <f t="shared" si="15"/>
        <v>2063</v>
      </c>
    </row>
    <row r="13" spans="2:43" x14ac:dyDescent="0.3">
      <c r="B13" s="4" t="s">
        <v>366</v>
      </c>
      <c r="C13" s="9">
        <f t="shared" ref="C13:C15" si="16">SUM(D13:AQ13)</f>
        <v>0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</row>
    <row r="14" spans="2:43" x14ac:dyDescent="0.3">
      <c r="B14" s="4" t="s">
        <v>66</v>
      </c>
      <c r="C14" s="9">
        <f t="shared" si="16"/>
        <v>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</row>
    <row r="15" spans="2:43" x14ac:dyDescent="0.3">
      <c r="B15" s="5" t="s">
        <v>11</v>
      </c>
      <c r="C15" s="15">
        <f t="shared" si="16"/>
        <v>0</v>
      </c>
      <c r="D15" s="15">
        <f>SUM(D13:D14)</f>
        <v>0</v>
      </c>
      <c r="E15" s="15">
        <f t="shared" ref="E15:AG15" si="17">SUM(E13:E14)</f>
        <v>0</v>
      </c>
      <c r="F15" s="15">
        <f t="shared" si="17"/>
        <v>0</v>
      </c>
      <c r="G15" s="15">
        <f t="shared" si="17"/>
        <v>0</v>
      </c>
      <c r="H15" s="15">
        <f t="shared" si="17"/>
        <v>0</v>
      </c>
      <c r="I15" s="15">
        <f t="shared" si="17"/>
        <v>0</v>
      </c>
      <c r="J15" s="15">
        <f t="shared" si="17"/>
        <v>0</v>
      </c>
      <c r="K15" s="15">
        <f t="shared" si="17"/>
        <v>0</v>
      </c>
      <c r="L15" s="15">
        <f t="shared" si="17"/>
        <v>0</v>
      </c>
      <c r="M15" s="15">
        <f t="shared" si="17"/>
        <v>0</v>
      </c>
      <c r="N15" s="15">
        <f t="shared" si="17"/>
        <v>0</v>
      </c>
      <c r="O15" s="15">
        <f t="shared" si="17"/>
        <v>0</v>
      </c>
      <c r="P15" s="15">
        <f t="shared" si="17"/>
        <v>0</v>
      </c>
      <c r="Q15" s="15">
        <f t="shared" si="17"/>
        <v>0</v>
      </c>
      <c r="R15" s="15">
        <f t="shared" si="17"/>
        <v>0</v>
      </c>
      <c r="S15" s="15">
        <f t="shared" si="17"/>
        <v>0</v>
      </c>
      <c r="T15" s="15">
        <f t="shared" si="17"/>
        <v>0</v>
      </c>
      <c r="U15" s="15">
        <f t="shared" si="17"/>
        <v>0</v>
      </c>
      <c r="V15" s="15">
        <f t="shared" si="17"/>
        <v>0</v>
      </c>
      <c r="W15" s="15">
        <f t="shared" si="17"/>
        <v>0</v>
      </c>
      <c r="X15" s="15">
        <f t="shared" si="17"/>
        <v>0</v>
      </c>
      <c r="Y15" s="15">
        <f t="shared" si="17"/>
        <v>0</v>
      </c>
      <c r="Z15" s="15">
        <f t="shared" si="17"/>
        <v>0</v>
      </c>
      <c r="AA15" s="15">
        <f t="shared" si="17"/>
        <v>0</v>
      </c>
      <c r="AB15" s="15">
        <f t="shared" si="17"/>
        <v>0</v>
      </c>
      <c r="AC15" s="15">
        <f t="shared" si="17"/>
        <v>0</v>
      </c>
      <c r="AD15" s="15">
        <f t="shared" si="17"/>
        <v>0</v>
      </c>
      <c r="AE15" s="15">
        <f t="shared" si="17"/>
        <v>0</v>
      </c>
      <c r="AF15" s="15">
        <f t="shared" si="17"/>
        <v>0</v>
      </c>
      <c r="AG15" s="15">
        <f t="shared" si="17"/>
        <v>0</v>
      </c>
      <c r="AH15" s="15">
        <f t="shared" ref="AH15:AQ15" si="18">SUM(AH13:AH14)</f>
        <v>0</v>
      </c>
      <c r="AI15" s="15">
        <f t="shared" si="18"/>
        <v>0</v>
      </c>
      <c r="AJ15" s="15">
        <f t="shared" si="18"/>
        <v>0</v>
      </c>
      <c r="AK15" s="15">
        <f t="shared" si="18"/>
        <v>0</v>
      </c>
      <c r="AL15" s="15">
        <f t="shared" si="18"/>
        <v>0</v>
      </c>
      <c r="AM15" s="15">
        <f t="shared" si="18"/>
        <v>0</v>
      </c>
      <c r="AN15" s="15">
        <f t="shared" si="18"/>
        <v>0</v>
      </c>
      <c r="AO15" s="15">
        <f t="shared" si="18"/>
        <v>0</v>
      </c>
      <c r="AP15" s="15">
        <f t="shared" si="18"/>
        <v>0</v>
      </c>
      <c r="AQ15" s="15">
        <f t="shared" si="18"/>
        <v>0</v>
      </c>
    </row>
    <row r="18" spans="2:43" x14ac:dyDescent="0.3">
      <c r="B18" s="4"/>
      <c r="C18" s="4"/>
      <c r="D18" s="4" t="s">
        <v>10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2:43" x14ac:dyDescent="0.3">
      <c r="B19" s="5" t="s">
        <v>252</v>
      </c>
      <c r="C19" s="5"/>
      <c r="D19" s="6">
        <v>1</v>
      </c>
      <c r="E19" s="6">
        <v>2</v>
      </c>
      <c r="F19" s="6">
        <v>3</v>
      </c>
      <c r="G19" s="6">
        <v>4</v>
      </c>
      <c r="H19" s="6">
        <v>5</v>
      </c>
      <c r="I19" s="6">
        <v>6</v>
      </c>
      <c r="J19" s="6">
        <v>7</v>
      </c>
      <c r="K19" s="6">
        <v>8</v>
      </c>
      <c r="L19" s="6">
        <v>9</v>
      </c>
      <c r="M19" s="6">
        <v>10</v>
      </c>
      <c r="N19" s="6">
        <v>11</v>
      </c>
      <c r="O19" s="6">
        <v>12</v>
      </c>
      <c r="P19" s="6">
        <v>13</v>
      </c>
      <c r="Q19" s="6">
        <v>14</v>
      </c>
      <c r="R19" s="6">
        <v>15</v>
      </c>
      <c r="S19" s="6">
        <v>16</v>
      </c>
      <c r="T19" s="6">
        <v>17</v>
      </c>
      <c r="U19" s="6">
        <v>18</v>
      </c>
      <c r="V19" s="6">
        <v>19</v>
      </c>
      <c r="W19" s="6">
        <v>20</v>
      </c>
      <c r="X19" s="6">
        <v>21</v>
      </c>
      <c r="Y19" s="6">
        <v>22</v>
      </c>
      <c r="Z19" s="6">
        <v>23</v>
      </c>
      <c r="AA19" s="6">
        <v>24</v>
      </c>
      <c r="AB19" s="6">
        <v>25</v>
      </c>
      <c r="AC19" s="6">
        <v>26</v>
      </c>
      <c r="AD19" s="6">
        <v>27</v>
      </c>
      <c r="AE19" s="6">
        <v>28</v>
      </c>
      <c r="AF19" s="6">
        <v>29</v>
      </c>
      <c r="AG19" s="6">
        <v>30</v>
      </c>
      <c r="AH19" s="6">
        <v>31</v>
      </c>
      <c r="AI19" s="6">
        <v>32</v>
      </c>
      <c r="AJ19" s="6">
        <v>33</v>
      </c>
      <c r="AK19" s="6">
        <v>34</v>
      </c>
      <c r="AL19" s="6">
        <v>35</v>
      </c>
      <c r="AM19" s="6">
        <v>36</v>
      </c>
      <c r="AN19" s="6">
        <v>37</v>
      </c>
      <c r="AO19" s="6">
        <v>38</v>
      </c>
      <c r="AP19" s="6">
        <v>39</v>
      </c>
      <c r="AQ19" s="6">
        <v>40</v>
      </c>
    </row>
    <row r="20" spans="2:43" x14ac:dyDescent="0.3">
      <c r="B20" s="201" t="s">
        <v>253</v>
      </c>
      <c r="C20" s="273" t="s">
        <v>9</v>
      </c>
      <c r="D20" s="272">
        <f>D4</f>
        <v>2024</v>
      </c>
      <c r="E20" s="272">
        <f t="shared" ref="E20:AG20" si="19">E4</f>
        <v>2025</v>
      </c>
      <c r="F20" s="272">
        <f t="shared" si="19"/>
        <v>2026</v>
      </c>
      <c r="G20" s="272">
        <f t="shared" si="19"/>
        <v>2027</v>
      </c>
      <c r="H20" s="272">
        <f t="shared" si="19"/>
        <v>2028</v>
      </c>
      <c r="I20" s="272">
        <f t="shared" si="19"/>
        <v>2029</v>
      </c>
      <c r="J20" s="272">
        <f t="shared" si="19"/>
        <v>2030</v>
      </c>
      <c r="K20" s="272">
        <f t="shared" si="19"/>
        <v>2031</v>
      </c>
      <c r="L20" s="272">
        <f t="shared" si="19"/>
        <v>2032</v>
      </c>
      <c r="M20" s="272">
        <f t="shared" si="19"/>
        <v>2033</v>
      </c>
      <c r="N20" s="272">
        <f t="shared" si="19"/>
        <v>2034</v>
      </c>
      <c r="O20" s="272">
        <f t="shared" si="19"/>
        <v>2035</v>
      </c>
      <c r="P20" s="272">
        <f t="shared" si="19"/>
        <v>2036</v>
      </c>
      <c r="Q20" s="272">
        <f t="shared" si="19"/>
        <v>2037</v>
      </c>
      <c r="R20" s="272">
        <f t="shared" si="19"/>
        <v>2038</v>
      </c>
      <c r="S20" s="272">
        <f t="shared" si="19"/>
        <v>2039</v>
      </c>
      <c r="T20" s="272">
        <f t="shared" si="19"/>
        <v>2040</v>
      </c>
      <c r="U20" s="272">
        <f t="shared" si="19"/>
        <v>2041</v>
      </c>
      <c r="V20" s="272">
        <f t="shared" si="19"/>
        <v>2042</v>
      </c>
      <c r="W20" s="272">
        <f t="shared" si="19"/>
        <v>2043</v>
      </c>
      <c r="X20" s="272">
        <f t="shared" si="19"/>
        <v>2044</v>
      </c>
      <c r="Y20" s="272">
        <f t="shared" si="19"/>
        <v>2045</v>
      </c>
      <c r="Z20" s="272">
        <f t="shared" si="19"/>
        <v>2046</v>
      </c>
      <c r="AA20" s="272">
        <f t="shared" si="19"/>
        <v>2047</v>
      </c>
      <c r="AB20" s="272">
        <f t="shared" si="19"/>
        <v>2048</v>
      </c>
      <c r="AC20" s="272">
        <f t="shared" si="19"/>
        <v>2049</v>
      </c>
      <c r="AD20" s="272">
        <f t="shared" si="19"/>
        <v>2050</v>
      </c>
      <c r="AE20" s="272">
        <f t="shared" si="19"/>
        <v>2051</v>
      </c>
      <c r="AF20" s="272">
        <f t="shared" si="19"/>
        <v>2052</v>
      </c>
      <c r="AG20" s="272">
        <f t="shared" si="19"/>
        <v>2053</v>
      </c>
      <c r="AH20" s="272">
        <f t="shared" ref="AH20:AQ20" si="20">AH4</f>
        <v>2054</v>
      </c>
      <c r="AI20" s="272">
        <f t="shared" si="20"/>
        <v>2055</v>
      </c>
      <c r="AJ20" s="272">
        <f t="shared" si="20"/>
        <v>2056</v>
      </c>
      <c r="AK20" s="272">
        <f t="shared" si="20"/>
        <v>2057</v>
      </c>
      <c r="AL20" s="272">
        <f t="shared" si="20"/>
        <v>2058</v>
      </c>
      <c r="AM20" s="272">
        <f t="shared" si="20"/>
        <v>2059</v>
      </c>
      <c r="AN20" s="272">
        <f t="shared" si="20"/>
        <v>2060</v>
      </c>
      <c r="AO20" s="272">
        <f t="shared" si="20"/>
        <v>2061</v>
      </c>
      <c r="AP20" s="272">
        <f t="shared" si="20"/>
        <v>2062</v>
      </c>
      <c r="AQ20" s="272">
        <f t="shared" si="20"/>
        <v>2063</v>
      </c>
    </row>
    <row r="21" spans="2:43" x14ac:dyDescent="0.3">
      <c r="B21" s="4" t="s">
        <v>366</v>
      </c>
      <c r="C21" s="9">
        <f t="shared" ref="C21:C23" si="21">SUM(D21:AQ21)</f>
        <v>0</v>
      </c>
      <c r="D21" s="11">
        <f>D13-D5</f>
        <v>0</v>
      </c>
      <c r="E21" s="11">
        <f t="shared" ref="E21:AG21" si="22">E13-E5</f>
        <v>0</v>
      </c>
      <c r="F21" s="11">
        <f t="shared" si="22"/>
        <v>0</v>
      </c>
      <c r="G21" s="11">
        <f t="shared" si="22"/>
        <v>0</v>
      </c>
      <c r="H21" s="11">
        <f t="shared" si="22"/>
        <v>0</v>
      </c>
      <c r="I21" s="11">
        <f t="shared" si="22"/>
        <v>0</v>
      </c>
      <c r="J21" s="11">
        <f t="shared" si="22"/>
        <v>0</v>
      </c>
      <c r="K21" s="11">
        <f t="shared" si="22"/>
        <v>0</v>
      </c>
      <c r="L21" s="11">
        <f t="shared" si="22"/>
        <v>0</v>
      </c>
      <c r="M21" s="11">
        <f t="shared" si="22"/>
        <v>0</v>
      </c>
      <c r="N21" s="11">
        <f t="shared" si="22"/>
        <v>0</v>
      </c>
      <c r="O21" s="11">
        <f t="shared" si="22"/>
        <v>0</v>
      </c>
      <c r="P21" s="11">
        <f t="shared" si="22"/>
        <v>0</v>
      </c>
      <c r="Q21" s="11">
        <f t="shared" si="22"/>
        <v>0</v>
      </c>
      <c r="R21" s="11">
        <f t="shared" si="22"/>
        <v>0</v>
      </c>
      <c r="S21" s="11">
        <f t="shared" si="22"/>
        <v>0</v>
      </c>
      <c r="T21" s="11">
        <f t="shared" si="22"/>
        <v>0</v>
      </c>
      <c r="U21" s="11">
        <f t="shared" si="22"/>
        <v>0</v>
      </c>
      <c r="V21" s="11">
        <f t="shared" si="22"/>
        <v>0</v>
      </c>
      <c r="W21" s="11">
        <f t="shared" si="22"/>
        <v>0</v>
      </c>
      <c r="X21" s="11">
        <f t="shared" si="22"/>
        <v>0</v>
      </c>
      <c r="Y21" s="11">
        <f t="shared" si="22"/>
        <v>0</v>
      </c>
      <c r="Z21" s="11">
        <f t="shared" si="22"/>
        <v>0</v>
      </c>
      <c r="AA21" s="11">
        <f t="shared" si="22"/>
        <v>0</v>
      </c>
      <c r="AB21" s="11">
        <f t="shared" si="22"/>
        <v>0</v>
      </c>
      <c r="AC21" s="11">
        <f t="shared" si="22"/>
        <v>0</v>
      </c>
      <c r="AD21" s="11">
        <f t="shared" si="22"/>
        <v>0</v>
      </c>
      <c r="AE21" s="11">
        <f t="shared" si="22"/>
        <v>0</v>
      </c>
      <c r="AF21" s="11">
        <f t="shared" si="22"/>
        <v>0</v>
      </c>
      <c r="AG21" s="11">
        <f t="shared" si="22"/>
        <v>0</v>
      </c>
      <c r="AH21" s="11">
        <f t="shared" ref="AH21:AQ21" si="23">AH13-AH5</f>
        <v>0</v>
      </c>
      <c r="AI21" s="11">
        <f t="shared" si="23"/>
        <v>0</v>
      </c>
      <c r="AJ21" s="11">
        <f t="shared" si="23"/>
        <v>0</v>
      </c>
      <c r="AK21" s="11">
        <f t="shared" si="23"/>
        <v>0</v>
      </c>
      <c r="AL21" s="11">
        <f t="shared" si="23"/>
        <v>0</v>
      </c>
      <c r="AM21" s="11">
        <f t="shared" si="23"/>
        <v>0</v>
      </c>
      <c r="AN21" s="11">
        <f t="shared" si="23"/>
        <v>0</v>
      </c>
      <c r="AO21" s="11">
        <f t="shared" si="23"/>
        <v>0</v>
      </c>
      <c r="AP21" s="11">
        <f t="shared" si="23"/>
        <v>0</v>
      </c>
      <c r="AQ21" s="11">
        <f t="shared" si="23"/>
        <v>0</v>
      </c>
    </row>
    <row r="22" spans="2:43" x14ac:dyDescent="0.3">
      <c r="B22" s="4" t="s">
        <v>66</v>
      </c>
      <c r="C22" s="9">
        <f t="shared" si="21"/>
        <v>0</v>
      </c>
      <c r="D22" s="11">
        <f>D14-D6</f>
        <v>0</v>
      </c>
      <c r="E22" s="11">
        <f t="shared" ref="E22:AG22" si="24">E14-E6</f>
        <v>0</v>
      </c>
      <c r="F22" s="11">
        <f t="shared" si="24"/>
        <v>0</v>
      </c>
      <c r="G22" s="11">
        <f t="shared" si="24"/>
        <v>0</v>
      </c>
      <c r="H22" s="11">
        <f t="shared" si="24"/>
        <v>0</v>
      </c>
      <c r="I22" s="11">
        <f t="shared" si="24"/>
        <v>0</v>
      </c>
      <c r="J22" s="11">
        <f t="shared" si="24"/>
        <v>0</v>
      </c>
      <c r="K22" s="11">
        <f t="shared" si="24"/>
        <v>0</v>
      </c>
      <c r="L22" s="11">
        <f t="shared" si="24"/>
        <v>0</v>
      </c>
      <c r="M22" s="11">
        <f t="shared" si="24"/>
        <v>0</v>
      </c>
      <c r="N22" s="11">
        <f t="shared" si="24"/>
        <v>0</v>
      </c>
      <c r="O22" s="11">
        <f t="shared" si="24"/>
        <v>0</v>
      </c>
      <c r="P22" s="11">
        <f t="shared" si="24"/>
        <v>0</v>
      </c>
      <c r="Q22" s="11">
        <f t="shared" si="24"/>
        <v>0</v>
      </c>
      <c r="R22" s="11">
        <f t="shared" si="24"/>
        <v>0</v>
      </c>
      <c r="S22" s="11">
        <f t="shared" si="24"/>
        <v>0</v>
      </c>
      <c r="T22" s="11">
        <f t="shared" si="24"/>
        <v>0</v>
      </c>
      <c r="U22" s="11">
        <f t="shared" si="24"/>
        <v>0</v>
      </c>
      <c r="V22" s="11">
        <f t="shared" si="24"/>
        <v>0</v>
      </c>
      <c r="W22" s="11">
        <f t="shared" si="24"/>
        <v>0</v>
      </c>
      <c r="X22" s="11">
        <f t="shared" si="24"/>
        <v>0</v>
      </c>
      <c r="Y22" s="11">
        <f t="shared" si="24"/>
        <v>0</v>
      </c>
      <c r="Z22" s="11">
        <f t="shared" si="24"/>
        <v>0</v>
      </c>
      <c r="AA22" s="11">
        <f t="shared" si="24"/>
        <v>0</v>
      </c>
      <c r="AB22" s="11">
        <f t="shared" si="24"/>
        <v>0</v>
      </c>
      <c r="AC22" s="11">
        <f t="shared" si="24"/>
        <v>0</v>
      </c>
      <c r="AD22" s="11">
        <f t="shared" si="24"/>
        <v>0</v>
      </c>
      <c r="AE22" s="11">
        <f t="shared" si="24"/>
        <v>0</v>
      </c>
      <c r="AF22" s="11">
        <f t="shared" si="24"/>
        <v>0</v>
      </c>
      <c r="AG22" s="11">
        <f t="shared" si="24"/>
        <v>0</v>
      </c>
      <c r="AH22" s="11">
        <f t="shared" ref="AH22:AQ22" si="25">AH14-AH6</f>
        <v>0</v>
      </c>
      <c r="AI22" s="11">
        <f t="shared" si="25"/>
        <v>0</v>
      </c>
      <c r="AJ22" s="11">
        <f t="shared" si="25"/>
        <v>0</v>
      </c>
      <c r="AK22" s="11">
        <f t="shared" si="25"/>
        <v>0</v>
      </c>
      <c r="AL22" s="11">
        <f t="shared" si="25"/>
        <v>0</v>
      </c>
      <c r="AM22" s="11">
        <f t="shared" si="25"/>
        <v>0</v>
      </c>
      <c r="AN22" s="11">
        <f t="shared" si="25"/>
        <v>0</v>
      </c>
      <c r="AO22" s="11">
        <f t="shared" si="25"/>
        <v>0</v>
      </c>
      <c r="AP22" s="11">
        <f t="shared" si="25"/>
        <v>0</v>
      </c>
      <c r="AQ22" s="11">
        <f t="shared" si="25"/>
        <v>0</v>
      </c>
    </row>
    <row r="23" spans="2:43" x14ac:dyDescent="0.3">
      <c r="B23" s="5" t="s">
        <v>11</v>
      </c>
      <c r="C23" s="15">
        <f t="shared" si="21"/>
        <v>0</v>
      </c>
      <c r="D23" s="15">
        <f>SUM(D21:D22)</f>
        <v>0</v>
      </c>
      <c r="E23" s="15">
        <f t="shared" ref="E23:AG23" si="26">SUM(E21:E22)</f>
        <v>0</v>
      </c>
      <c r="F23" s="15">
        <f t="shared" si="26"/>
        <v>0</v>
      </c>
      <c r="G23" s="15">
        <f t="shared" si="26"/>
        <v>0</v>
      </c>
      <c r="H23" s="15">
        <f t="shared" si="26"/>
        <v>0</v>
      </c>
      <c r="I23" s="15">
        <f t="shared" si="26"/>
        <v>0</v>
      </c>
      <c r="J23" s="15">
        <f t="shared" si="26"/>
        <v>0</v>
      </c>
      <c r="K23" s="15">
        <f t="shared" si="26"/>
        <v>0</v>
      </c>
      <c r="L23" s="15">
        <f t="shared" si="26"/>
        <v>0</v>
      </c>
      <c r="M23" s="15">
        <f t="shared" si="26"/>
        <v>0</v>
      </c>
      <c r="N23" s="15">
        <f t="shared" si="26"/>
        <v>0</v>
      </c>
      <c r="O23" s="15">
        <f t="shared" si="26"/>
        <v>0</v>
      </c>
      <c r="P23" s="15">
        <f t="shared" si="26"/>
        <v>0</v>
      </c>
      <c r="Q23" s="15">
        <f t="shared" si="26"/>
        <v>0</v>
      </c>
      <c r="R23" s="15">
        <f t="shared" si="26"/>
        <v>0</v>
      </c>
      <c r="S23" s="15">
        <f t="shared" si="26"/>
        <v>0</v>
      </c>
      <c r="T23" s="15">
        <f t="shared" si="26"/>
        <v>0</v>
      </c>
      <c r="U23" s="15">
        <f t="shared" si="26"/>
        <v>0</v>
      </c>
      <c r="V23" s="15">
        <f t="shared" si="26"/>
        <v>0</v>
      </c>
      <c r="W23" s="15">
        <f t="shared" si="26"/>
        <v>0</v>
      </c>
      <c r="X23" s="15">
        <f t="shared" si="26"/>
        <v>0</v>
      </c>
      <c r="Y23" s="15">
        <f t="shared" si="26"/>
        <v>0</v>
      </c>
      <c r="Z23" s="15">
        <f t="shared" si="26"/>
        <v>0</v>
      </c>
      <c r="AA23" s="15">
        <f t="shared" si="26"/>
        <v>0</v>
      </c>
      <c r="AB23" s="15">
        <f t="shared" si="26"/>
        <v>0</v>
      </c>
      <c r="AC23" s="15">
        <f t="shared" si="26"/>
        <v>0</v>
      </c>
      <c r="AD23" s="15">
        <f t="shared" si="26"/>
        <v>0</v>
      </c>
      <c r="AE23" s="15">
        <f t="shared" si="26"/>
        <v>0</v>
      </c>
      <c r="AF23" s="15">
        <f t="shared" si="26"/>
        <v>0</v>
      </c>
      <c r="AG23" s="15">
        <f t="shared" si="26"/>
        <v>0</v>
      </c>
      <c r="AH23" s="15">
        <f t="shared" ref="AH23:AQ23" si="27">SUM(AH21:AH22)</f>
        <v>0</v>
      </c>
      <c r="AI23" s="15">
        <f t="shared" si="27"/>
        <v>0</v>
      </c>
      <c r="AJ23" s="15">
        <f t="shared" si="27"/>
        <v>0</v>
      </c>
      <c r="AK23" s="15">
        <f t="shared" si="27"/>
        <v>0</v>
      </c>
      <c r="AL23" s="15">
        <f t="shared" si="27"/>
        <v>0</v>
      </c>
      <c r="AM23" s="15">
        <f t="shared" si="27"/>
        <v>0</v>
      </c>
      <c r="AN23" s="15">
        <f t="shared" si="27"/>
        <v>0</v>
      </c>
      <c r="AO23" s="15">
        <f t="shared" si="27"/>
        <v>0</v>
      </c>
      <c r="AP23" s="15">
        <f t="shared" si="27"/>
        <v>0</v>
      </c>
      <c r="AQ23" s="15">
        <f t="shared" si="27"/>
        <v>0</v>
      </c>
    </row>
  </sheetData>
  <phoneticPr fontId="4" type="noConversion"/>
  <pageMargins left="0.22604166666666667" right="0.24062500000000001" top="1" bottom="1" header="0.5" footer="0.5"/>
  <pageSetup paperSize="9" scale="75" orientation="landscape" r:id="rId1"/>
  <headerFooter alignWithMargins="0">
    <oddHeader>&amp;LPríloha 7: Štandardné tabuľky - Cesty
&amp;"Arial,Tučné"&amp;12 04 Príjmy</oddHeader>
    <oddFooter>Strana &amp;P z &amp;N</oddFooter>
  </headerFooter>
  <ignoredErrors>
    <ignoredError sqref="D7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J30"/>
  <sheetViews>
    <sheetView zoomScale="90" zoomScaleNormal="90" workbookViewId="0">
      <selection activeCell="F43" sqref="F43"/>
    </sheetView>
  </sheetViews>
  <sheetFormatPr defaultColWidth="9.1328125" defaultRowHeight="10.15" x14ac:dyDescent="0.3"/>
  <cols>
    <col min="1" max="1" width="2.46484375" style="2" customWidth="1"/>
    <col min="2" max="2" width="30.796875" style="2" customWidth="1"/>
    <col min="3" max="10" width="12.53125" style="2" customWidth="1"/>
    <col min="11" max="16384" width="9.1328125" style="2"/>
  </cols>
  <sheetData>
    <row r="2" spans="2:6" x14ac:dyDescent="0.3">
      <c r="B2" s="7" t="s">
        <v>15</v>
      </c>
      <c r="C2" s="135" t="s">
        <v>30</v>
      </c>
      <c r="D2" s="135" t="s">
        <v>31</v>
      </c>
    </row>
    <row r="3" spans="2:6" x14ac:dyDescent="0.3">
      <c r="B3" s="17" t="s">
        <v>274</v>
      </c>
      <c r="C3" s="138">
        <f>'01 Investičné výdavky'!C30</f>
        <v>0</v>
      </c>
      <c r="D3" s="42">
        <f>'06 Finančná analýza'!C5</f>
        <v>0</v>
      </c>
      <c r="F3" s="2" t="s">
        <v>235</v>
      </c>
    </row>
    <row r="4" spans="2:6" x14ac:dyDescent="0.3">
      <c r="B4" s="17" t="s">
        <v>16</v>
      </c>
      <c r="C4" s="138">
        <f>'06 Finančná analýza'!AQ8</f>
        <v>0</v>
      </c>
      <c r="D4" s="42">
        <f>'06 Finančná analýza'!C8</f>
        <v>0</v>
      </c>
    </row>
    <row r="5" spans="2:6" x14ac:dyDescent="0.3">
      <c r="B5" s="17" t="s">
        <v>220</v>
      </c>
      <c r="C5" s="138">
        <f>'04 Prevádzkové príjmy'!C23</f>
        <v>0</v>
      </c>
      <c r="D5" s="42">
        <f>'06 Finančná analýza'!C7</f>
        <v>0</v>
      </c>
    </row>
    <row r="6" spans="2:6" ht="10.5" x14ac:dyDescent="0.35">
      <c r="B6" s="17" t="s">
        <v>70</v>
      </c>
      <c r="C6" s="138">
        <f>'03 Prevádzkové výdavky'!C32</f>
        <v>0</v>
      </c>
      <c r="D6" s="42">
        <f>'06 Finančná analýza'!C6</f>
        <v>0</v>
      </c>
      <c r="F6" s="172" t="s">
        <v>279</v>
      </c>
    </row>
    <row r="7" spans="2:6" ht="10.5" x14ac:dyDescent="0.35">
      <c r="B7" s="17" t="s">
        <v>273</v>
      </c>
      <c r="C7" s="169"/>
      <c r="D7" s="42">
        <f>IF(D5&gt;D6,D4+D5-D6,0)</f>
        <v>0</v>
      </c>
      <c r="F7" s="172" t="s">
        <v>272</v>
      </c>
    </row>
    <row r="8" spans="2:6" x14ac:dyDescent="0.3">
      <c r="B8" s="17" t="s">
        <v>275</v>
      </c>
      <c r="C8" s="170"/>
      <c r="D8" s="42">
        <f>D3-D7</f>
        <v>0</v>
      </c>
    </row>
    <row r="9" spans="2:6" x14ac:dyDescent="0.3">
      <c r="B9" s="17" t="s">
        <v>276</v>
      </c>
      <c r="C9" s="171"/>
      <c r="D9" s="207">
        <f>IFERROR(D8/D3,0)</f>
        <v>0</v>
      </c>
    </row>
    <row r="12" spans="2:6" x14ac:dyDescent="0.3">
      <c r="B12" s="7" t="s">
        <v>18</v>
      </c>
      <c r="C12" s="28"/>
      <c r="D12" s="2" t="s">
        <v>278</v>
      </c>
    </row>
    <row r="13" spans="2:6" x14ac:dyDescent="0.3">
      <c r="B13" s="17" t="s">
        <v>441</v>
      </c>
      <c r="C13" s="11">
        <f>'01 Investičné výdavky'!C37</f>
        <v>0</v>
      </c>
    </row>
    <row r="14" spans="2:6" x14ac:dyDescent="0.3">
      <c r="B14" s="17" t="s">
        <v>442</v>
      </c>
      <c r="C14" s="10"/>
      <c r="D14" s="2" t="s">
        <v>444</v>
      </c>
    </row>
    <row r="15" spans="2:6" x14ac:dyDescent="0.3">
      <c r="B15" s="17" t="s">
        <v>443</v>
      </c>
      <c r="C15" s="11">
        <f>C13+C14</f>
        <v>0</v>
      </c>
    </row>
    <row r="16" spans="2:6" x14ac:dyDescent="0.3">
      <c r="B16" s="17" t="s">
        <v>221</v>
      </c>
      <c r="C16" s="11">
        <f>C15*D9</f>
        <v>0</v>
      </c>
    </row>
    <row r="17" spans="2:10" x14ac:dyDescent="0.3">
      <c r="B17" s="17" t="s">
        <v>17</v>
      </c>
      <c r="C17" s="33">
        <v>0.85</v>
      </c>
    </row>
    <row r="18" spans="2:10" x14ac:dyDescent="0.3">
      <c r="B18" s="17" t="s">
        <v>19</v>
      </c>
      <c r="C18" s="11">
        <f>C16*C17</f>
        <v>0</v>
      </c>
    </row>
    <row r="19" spans="2:10" x14ac:dyDescent="0.3">
      <c r="B19" s="479" t="s">
        <v>754</v>
      </c>
      <c r="C19" s="480">
        <f>IFERROR(C18/C13,0)</f>
        <v>0</v>
      </c>
    </row>
    <row r="20" spans="2:10" x14ac:dyDescent="0.3">
      <c r="B20" s="34"/>
    </row>
    <row r="21" spans="2:10" x14ac:dyDescent="0.3">
      <c r="B21" s="34"/>
    </row>
    <row r="22" spans="2:10" x14ac:dyDescent="0.3">
      <c r="B22" s="17"/>
      <c r="C22" s="17"/>
      <c r="D22" s="17" t="s">
        <v>10</v>
      </c>
      <c r="E22" s="17"/>
      <c r="F22" s="17"/>
      <c r="G22" s="17"/>
      <c r="H22" s="17"/>
      <c r="I22" s="17"/>
      <c r="J22" s="17"/>
    </row>
    <row r="23" spans="2:10" x14ac:dyDescent="0.3">
      <c r="B23" s="19"/>
      <c r="C23" s="19"/>
      <c r="D23" s="35">
        <v>1</v>
      </c>
      <c r="E23" s="35">
        <v>2</v>
      </c>
      <c r="F23" s="35">
        <v>3</v>
      </c>
      <c r="G23" s="35">
        <v>4</v>
      </c>
      <c r="H23" s="35">
        <v>5</v>
      </c>
      <c r="I23" s="35">
        <v>6</v>
      </c>
      <c r="J23" s="35"/>
    </row>
    <row r="24" spans="2:10" x14ac:dyDescent="0.3">
      <c r="B24" s="7" t="s">
        <v>498</v>
      </c>
      <c r="C24" s="135" t="s">
        <v>9</v>
      </c>
      <c r="D24" s="8">
        <f>Parametre!C13</f>
        <v>2024</v>
      </c>
      <c r="E24" s="8">
        <f>$D$24+D23</f>
        <v>2025</v>
      </c>
      <c r="F24" s="8">
        <f t="shared" ref="F24:I24" si="0">$D$24+E23</f>
        <v>2026</v>
      </c>
      <c r="G24" s="8">
        <f t="shared" si="0"/>
        <v>2027</v>
      </c>
      <c r="H24" s="8">
        <f t="shared" si="0"/>
        <v>2028</v>
      </c>
      <c r="I24" s="8">
        <f t="shared" si="0"/>
        <v>2029</v>
      </c>
      <c r="J24" s="8" t="s">
        <v>466</v>
      </c>
    </row>
    <row r="25" spans="2:10" x14ac:dyDescent="0.3">
      <c r="B25" s="17" t="s">
        <v>71</v>
      </c>
      <c r="C25" s="11">
        <f>SUM(D25:I25)</f>
        <v>0</v>
      </c>
      <c r="D25" s="11">
        <f>'01 Investičné výdavky'!D35</f>
        <v>0</v>
      </c>
      <c r="E25" s="11">
        <f>'01 Investičné výdavky'!E35</f>
        <v>0</v>
      </c>
      <c r="F25" s="11">
        <f>'01 Investičné výdavky'!F35</f>
        <v>0</v>
      </c>
      <c r="G25" s="11">
        <f>'01 Investičné výdavky'!G35</f>
        <v>0</v>
      </c>
      <c r="H25" s="11">
        <f>'01 Investičné výdavky'!H35</f>
        <v>0</v>
      </c>
      <c r="I25" s="11">
        <f>'01 Investičné výdavky'!I35</f>
        <v>0</v>
      </c>
      <c r="J25" s="11">
        <f>'01 Investičné výdavky'!J35</f>
        <v>0</v>
      </c>
    </row>
    <row r="26" spans="2:10" x14ac:dyDescent="0.3">
      <c r="B26" s="17" t="s">
        <v>499</v>
      </c>
      <c r="C26" s="11">
        <f t="shared" ref="C26:C28" si="1">SUM(D26:I26)</f>
        <v>0</v>
      </c>
      <c r="D26" s="10"/>
      <c r="E26" s="10"/>
      <c r="F26" s="10"/>
      <c r="G26" s="10"/>
      <c r="H26" s="10"/>
      <c r="I26" s="10"/>
      <c r="J26" s="10"/>
    </row>
    <row r="27" spans="2:10" x14ac:dyDescent="0.3">
      <c r="B27" s="17" t="s">
        <v>233</v>
      </c>
      <c r="C27" s="11">
        <f t="shared" si="1"/>
        <v>0</v>
      </c>
      <c r="D27" s="11">
        <f>$D$9*$C$17*'01 Investičné výdavky'!D37</f>
        <v>0</v>
      </c>
      <c r="E27" s="11">
        <f>$D$9*$C$17*'01 Investičné výdavky'!E37</f>
        <v>0</v>
      </c>
      <c r="F27" s="11">
        <f>$D$9*$C$17*'01 Investičné výdavky'!F37</f>
        <v>0</v>
      </c>
      <c r="G27" s="11">
        <f>$D$9*$C$17*'01 Investičné výdavky'!G37</f>
        <v>0</v>
      </c>
      <c r="H27" s="11">
        <f>$D$9*$C$17*'01 Investičné výdavky'!H37</f>
        <v>0</v>
      </c>
      <c r="I27" s="11">
        <f>$D$9*$C$17*'01 Investičné výdavky'!I37</f>
        <v>0</v>
      </c>
      <c r="J27" s="11">
        <f>$D$9*$C$17*'01 Investičné výdavky'!J37</f>
        <v>0</v>
      </c>
    </row>
    <row r="28" spans="2:10" x14ac:dyDescent="0.3">
      <c r="B28" s="17" t="s">
        <v>234</v>
      </c>
      <c r="C28" s="11">
        <f t="shared" si="1"/>
        <v>0</v>
      </c>
      <c r="D28" s="11">
        <f>D25-D27</f>
        <v>0</v>
      </c>
      <c r="E28" s="11">
        <f t="shared" ref="E28:H28" si="2">E25-E27</f>
        <v>0</v>
      </c>
      <c r="F28" s="11">
        <f t="shared" si="2"/>
        <v>0</v>
      </c>
      <c r="G28" s="11">
        <f t="shared" si="2"/>
        <v>0</v>
      </c>
      <c r="H28" s="11">
        <f t="shared" si="2"/>
        <v>0</v>
      </c>
      <c r="I28" s="11">
        <f t="shared" ref="I28:J28" si="3">I25-I27</f>
        <v>0</v>
      </c>
      <c r="J28" s="11">
        <f t="shared" si="3"/>
        <v>0</v>
      </c>
    </row>
    <row r="29" spans="2:10" x14ac:dyDescent="0.3">
      <c r="B29" s="139" t="s">
        <v>239</v>
      </c>
      <c r="C29" s="36"/>
      <c r="D29" s="36"/>
      <c r="E29" s="36"/>
      <c r="F29" s="36"/>
      <c r="G29" s="36"/>
      <c r="H29" s="36"/>
      <c r="I29" s="36"/>
      <c r="J29" s="36"/>
    </row>
    <row r="30" spans="2:10" x14ac:dyDescent="0.3">
      <c r="B30" s="139" t="s">
        <v>500</v>
      </c>
    </row>
  </sheetData>
  <phoneticPr fontId="4" type="noConversion"/>
  <pageMargins left="0.1953125" right="0.34375" top="1" bottom="1" header="0.5" footer="0.5"/>
  <pageSetup scale="75" orientation="landscape" r:id="rId1"/>
  <headerFooter alignWithMargins="0">
    <oddFooter>Strana &amp;P z &amp;N</oddFooter>
  </headerFooter>
  <ignoredErrors>
    <ignoredError sqref="C26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AQ60"/>
  <sheetViews>
    <sheetView zoomScale="90" zoomScaleNormal="90" workbookViewId="0">
      <selection activeCell="H65" sqref="H65"/>
    </sheetView>
  </sheetViews>
  <sheetFormatPr defaultColWidth="9.1328125" defaultRowHeight="10.15" x14ac:dyDescent="0.3"/>
  <cols>
    <col min="1" max="1" width="2.796875" style="3" customWidth="1"/>
    <col min="2" max="2" width="44.796875" style="3" customWidth="1"/>
    <col min="3" max="3" width="13.796875" style="3" customWidth="1"/>
    <col min="4" max="43" width="4.19921875" style="3" bestFit="1" customWidth="1"/>
    <col min="44" max="16384" width="9.1328125" style="3"/>
  </cols>
  <sheetData>
    <row r="2" spans="2:43" x14ac:dyDescent="0.3">
      <c r="B2" s="21" t="s">
        <v>501</v>
      </c>
      <c r="C2" s="21"/>
      <c r="D2" s="4" t="s">
        <v>10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2:43" x14ac:dyDescent="0.3">
      <c r="B3" s="5"/>
      <c r="C3" s="276" t="s">
        <v>9</v>
      </c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>
        <v>13</v>
      </c>
      <c r="Q3" s="6">
        <v>14</v>
      </c>
      <c r="R3" s="6">
        <v>15</v>
      </c>
      <c r="S3" s="6">
        <v>16</v>
      </c>
      <c r="T3" s="6">
        <v>17</v>
      </c>
      <c r="U3" s="6">
        <v>18</v>
      </c>
      <c r="V3" s="6">
        <v>19</v>
      </c>
      <c r="W3" s="6">
        <v>20</v>
      </c>
      <c r="X3" s="6">
        <v>21</v>
      </c>
      <c r="Y3" s="6">
        <v>22</v>
      </c>
      <c r="Z3" s="6">
        <v>23</v>
      </c>
      <c r="AA3" s="6">
        <v>24</v>
      </c>
      <c r="AB3" s="6">
        <v>25</v>
      </c>
      <c r="AC3" s="6">
        <v>26</v>
      </c>
      <c r="AD3" s="6">
        <v>27</v>
      </c>
      <c r="AE3" s="6">
        <v>28</v>
      </c>
      <c r="AF3" s="6">
        <v>29</v>
      </c>
      <c r="AG3" s="6">
        <v>30</v>
      </c>
      <c r="AH3" s="6">
        <v>31</v>
      </c>
      <c r="AI3" s="6">
        <v>32</v>
      </c>
      <c r="AJ3" s="6">
        <v>33</v>
      </c>
      <c r="AK3" s="6">
        <v>34</v>
      </c>
      <c r="AL3" s="6">
        <v>35</v>
      </c>
      <c r="AM3" s="6">
        <v>36</v>
      </c>
      <c r="AN3" s="6">
        <v>37</v>
      </c>
      <c r="AO3" s="6">
        <v>38</v>
      </c>
      <c r="AP3" s="6">
        <v>39</v>
      </c>
      <c r="AQ3" s="6">
        <v>40</v>
      </c>
    </row>
    <row r="4" spans="2:43" x14ac:dyDescent="0.3">
      <c r="B4" s="7" t="s">
        <v>48</v>
      </c>
      <c r="C4" s="135" t="s">
        <v>229</v>
      </c>
      <c r="D4" s="8">
        <f>Parametre!C13</f>
        <v>2024</v>
      </c>
      <c r="E4" s="8">
        <f>$D$4+D3</f>
        <v>2025</v>
      </c>
      <c r="F4" s="8">
        <f>$D$4+E3</f>
        <v>2026</v>
      </c>
      <c r="G4" s="8">
        <f t="shared" ref="G4:AG4" si="0">$D$4+F3</f>
        <v>2027</v>
      </c>
      <c r="H4" s="8">
        <f t="shared" si="0"/>
        <v>2028</v>
      </c>
      <c r="I4" s="8">
        <f t="shared" si="0"/>
        <v>2029</v>
      </c>
      <c r="J4" s="8">
        <f t="shared" si="0"/>
        <v>2030</v>
      </c>
      <c r="K4" s="8">
        <f t="shared" si="0"/>
        <v>2031</v>
      </c>
      <c r="L4" s="8">
        <f t="shared" si="0"/>
        <v>2032</v>
      </c>
      <c r="M4" s="8">
        <f t="shared" si="0"/>
        <v>2033</v>
      </c>
      <c r="N4" s="8">
        <f t="shared" si="0"/>
        <v>2034</v>
      </c>
      <c r="O4" s="8">
        <f t="shared" si="0"/>
        <v>2035</v>
      </c>
      <c r="P4" s="8">
        <f t="shared" si="0"/>
        <v>2036</v>
      </c>
      <c r="Q4" s="8">
        <f t="shared" si="0"/>
        <v>2037</v>
      </c>
      <c r="R4" s="8">
        <f t="shared" si="0"/>
        <v>2038</v>
      </c>
      <c r="S4" s="8">
        <f t="shared" si="0"/>
        <v>2039</v>
      </c>
      <c r="T4" s="8">
        <f t="shared" si="0"/>
        <v>2040</v>
      </c>
      <c r="U4" s="8">
        <f t="shared" si="0"/>
        <v>2041</v>
      </c>
      <c r="V4" s="8">
        <f t="shared" si="0"/>
        <v>2042</v>
      </c>
      <c r="W4" s="8">
        <f t="shared" si="0"/>
        <v>2043</v>
      </c>
      <c r="X4" s="8">
        <f t="shared" si="0"/>
        <v>2044</v>
      </c>
      <c r="Y4" s="8">
        <f t="shared" si="0"/>
        <v>2045</v>
      </c>
      <c r="Z4" s="8">
        <f t="shared" si="0"/>
        <v>2046</v>
      </c>
      <c r="AA4" s="8">
        <f t="shared" si="0"/>
        <v>2047</v>
      </c>
      <c r="AB4" s="8">
        <f t="shared" si="0"/>
        <v>2048</v>
      </c>
      <c r="AC4" s="8">
        <f t="shared" si="0"/>
        <v>2049</v>
      </c>
      <c r="AD4" s="8">
        <f t="shared" si="0"/>
        <v>2050</v>
      </c>
      <c r="AE4" s="8">
        <f t="shared" si="0"/>
        <v>2051</v>
      </c>
      <c r="AF4" s="8">
        <f t="shared" si="0"/>
        <v>2052</v>
      </c>
      <c r="AG4" s="8">
        <f t="shared" si="0"/>
        <v>2053</v>
      </c>
      <c r="AH4" s="8">
        <f t="shared" ref="AH4" si="1">$D$4+AG3</f>
        <v>2054</v>
      </c>
      <c r="AI4" s="8">
        <f t="shared" ref="AI4" si="2">$D$4+AH3</f>
        <v>2055</v>
      </c>
      <c r="AJ4" s="8">
        <f t="shared" ref="AJ4" si="3">$D$4+AI3</f>
        <v>2056</v>
      </c>
      <c r="AK4" s="8">
        <f t="shared" ref="AK4" si="4">$D$4+AJ3</f>
        <v>2057</v>
      </c>
      <c r="AL4" s="8">
        <f t="shared" ref="AL4" si="5">$D$4+AK3</f>
        <v>2058</v>
      </c>
      <c r="AM4" s="8">
        <f t="shared" ref="AM4" si="6">$D$4+AL3</f>
        <v>2059</v>
      </c>
      <c r="AN4" s="8">
        <f t="shared" ref="AN4" si="7">$D$4+AM3</f>
        <v>2060</v>
      </c>
      <c r="AO4" s="8">
        <f t="shared" ref="AO4" si="8">$D$4+AN3</f>
        <v>2061</v>
      </c>
      <c r="AP4" s="8">
        <f t="shared" ref="AP4" si="9">$D$4+AO3</f>
        <v>2062</v>
      </c>
      <c r="AQ4" s="8">
        <f t="shared" ref="AQ4" si="10">$D$4+AP3</f>
        <v>2063</v>
      </c>
    </row>
    <row r="5" spans="2:43" x14ac:dyDescent="0.3">
      <c r="B5" s="4" t="s">
        <v>71</v>
      </c>
      <c r="C5" s="283">
        <f>D5+NPV(Parametre!$C$9,'06 Finančná analýza'!E5:I5)</f>
        <v>0</v>
      </c>
      <c r="D5" s="155">
        <f>'01 Investičné výdavky'!D30</f>
        <v>0</v>
      </c>
      <c r="E5" s="155">
        <f>'01 Investičné výdavky'!E30</f>
        <v>0</v>
      </c>
      <c r="F5" s="155">
        <f>'01 Investičné výdavky'!F30</f>
        <v>0</v>
      </c>
      <c r="G5" s="155">
        <f>'01 Investičné výdavky'!G30</f>
        <v>0</v>
      </c>
      <c r="H5" s="155">
        <f>'01 Investičné výdavky'!H30</f>
        <v>0</v>
      </c>
      <c r="I5" s="155">
        <f>'01 Investičné výdavky'!I30</f>
        <v>0</v>
      </c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</row>
    <row r="6" spans="2:43" x14ac:dyDescent="0.3">
      <c r="B6" s="4" t="s">
        <v>70</v>
      </c>
      <c r="C6" s="283">
        <f>D6+NPV(Parametre!$C$9,'06 Finančná analýza'!E6:AQ6)</f>
        <v>0</v>
      </c>
      <c r="D6" s="155">
        <f>'03 Prevádzkové výdavky'!D32</f>
        <v>0</v>
      </c>
      <c r="E6" s="155">
        <f>'03 Prevádzkové výdavky'!E32</f>
        <v>0</v>
      </c>
      <c r="F6" s="155">
        <f>'03 Prevádzkové výdavky'!F32</f>
        <v>0</v>
      </c>
      <c r="G6" s="155">
        <f>'03 Prevádzkové výdavky'!G32</f>
        <v>0</v>
      </c>
      <c r="H6" s="155">
        <f>'03 Prevádzkové výdavky'!H32</f>
        <v>0</v>
      </c>
      <c r="I6" s="155">
        <f>'03 Prevádzkové výdavky'!I32</f>
        <v>0</v>
      </c>
      <c r="J6" s="155">
        <f>'03 Prevádzkové výdavky'!J32</f>
        <v>0</v>
      </c>
      <c r="K6" s="155">
        <f>'03 Prevádzkové výdavky'!K32</f>
        <v>0</v>
      </c>
      <c r="L6" s="155">
        <f>'03 Prevádzkové výdavky'!L32</f>
        <v>0</v>
      </c>
      <c r="M6" s="155">
        <f>'03 Prevádzkové výdavky'!M32</f>
        <v>0</v>
      </c>
      <c r="N6" s="155">
        <f>'03 Prevádzkové výdavky'!N32</f>
        <v>0</v>
      </c>
      <c r="O6" s="155">
        <f>'03 Prevádzkové výdavky'!O32</f>
        <v>0</v>
      </c>
      <c r="P6" s="155">
        <f>'03 Prevádzkové výdavky'!P32</f>
        <v>0</v>
      </c>
      <c r="Q6" s="155">
        <f>'03 Prevádzkové výdavky'!Q32</f>
        <v>0</v>
      </c>
      <c r="R6" s="155">
        <f>'03 Prevádzkové výdavky'!R32</f>
        <v>0</v>
      </c>
      <c r="S6" s="155">
        <f>'03 Prevádzkové výdavky'!S32</f>
        <v>0</v>
      </c>
      <c r="T6" s="155">
        <f>'03 Prevádzkové výdavky'!T32</f>
        <v>0</v>
      </c>
      <c r="U6" s="155">
        <f>'03 Prevádzkové výdavky'!U32</f>
        <v>0</v>
      </c>
      <c r="V6" s="155">
        <f>'03 Prevádzkové výdavky'!V32</f>
        <v>0</v>
      </c>
      <c r="W6" s="155">
        <f>'03 Prevádzkové výdavky'!W32</f>
        <v>0</v>
      </c>
      <c r="X6" s="155">
        <f>'03 Prevádzkové výdavky'!X32</f>
        <v>0</v>
      </c>
      <c r="Y6" s="155">
        <f>'03 Prevádzkové výdavky'!Y32</f>
        <v>0</v>
      </c>
      <c r="Z6" s="155">
        <f>'03 Prevádzkové výdavky'!Z32</f>
        <v>0</v>
      </c>
      <c r="AA6" s="155">
        <f>'03 Prevádzkové výdavky'!AA32</f>
        <v>0</v>
      </c>
      <c r="AB6" s="155">
        <f>'03 Prevádzkové výdavky'!AB32</f>
        <v>0</v>
      </c>
      <c r="AC6" s="155">
        <f>'03 Prevádzkové výdavky'!AC32</f>
        <v>0</v>
      </c>
      <c r="AD6" s="155">
        <f>'03 Prevádzkové výdavky'!AD32</f>
        <v>0</v>
      </c>
      <c r="AE6" s="155">
        <f>'03 Prevádzkové výdavky'!AE32</f>
        <v>0</v>
      </c>
      <c r="AF6" s="155">
        <f>'03 Prevádzkové výdavky'!AF32</f>
        <v>0</v>
      </c>
      <c r="AG6" s="155">
        <f>'03 Prevádzkové výdavky'!AG32</f>
        <v>0</v>
      </c>
      <c r="AH6" s="155">
        <f>'03 Prevádzkové výdavky'!AH32</f>
        <v>0</v>
      </c>
      <c r="AI6" s="155">
        <f>'03 Prevádzkové výdavky'!AI32</f>
        <v>0</v>
      </c>
      <c r="AJ6" s="155">
        <f>'03 Prevádzkové výdavky'!AJ32</f>
        <v>0</v>
      </c>
      <c r="AK6" s="155">
        <f>'03 Prevádzkové výdavky'!AK32</f>
        <v>0</v>
      </c>
      <c r="AL6" s="155">
        <f>'03 Prevádzkové výdavky'!AL32</f>
        <v>0</v>
      </c>
      <c r="AM6" s="155">
        <f>'03 Prevádzkové výdavky'!AM32</f>
        <v>0</v>
      </c>
      <c r="AN6" s="155">
        <f>'03 Prevádzkové výdavky'!AN32</f>
        <v>0</v>
      </c>
      <c r="AO6" s="155">
        <f>'03 Prevádzkové výdavky'!AO32</f>
        <v>0</v>
      </c>
      <c r="AP6" s="155">
        <f>'03 Prevádzkové výdavky'!AP32</f>
        <v>0</v>
      </c>
      <c r="AQ6" s="155">
        <f>'03 Prevádzkové výdavky'!AQ32</f>
        <v>0</v>
      </c>
    </row>
    <row r="7" spans="2:43" x14ac:dyDescent="0.3">
      <c r="B7" s="4" t="s">
        <v>220</v>
      </c>
      <c r="C7" s="283">
        <f>D7+NPV(Parametre!$C$9,'06 Finančná analýza'!E7:AQ7)</f>
        <v>0</v>
      </c>
      <c r="D7" s="155">
        <f>'04 Prevádzkové príjmy'!D23</f>
        <v>0</v>
      </c>
      <c r="E7" s="155">
        <f>'04 Prevádzkové príjmy'!E23</f>
        <v>0</v>
      </c>
      <c r="F7" s="155">
        <f>'04 Prevádzkové príjmy'!F23</f>
        <v>0</v>
      </c>
      <c r="G7" s="155">
        <f>'04 Prevádzkové príjmy'!G23</f>
        <v>0</v>
      </c>
      <c r="H7" s="155">
        <f>'04 Prevádzkové príjmy'!H23</f>
        <v>0</v>
      </c>
      <c r="I7" s="155">
        <f>'04 Prevádzkové príjmy'!I23</f>
        <v>0</v>
      </c>
      <c r="J7" s="155">
        <f>'04 Prevádzkové príjmy'!J23</f>
        <v>0</v>
      </c>
      <c r="K7" s="155">
        <f>'04 Prevádzkové príjmy'!K23</f>
        <v>0</v>
      </c>
      <c r="L7" s="155">
        <f>'04 Prevádzkové príjmy'!L23</f>
        <v>0</v>
      </c>
      <c r="M7" s="155">
        <f>'04 Prevádzkové príjmy'!M23</f>
        <v>0</v>
      </c>
      <c r="N7" s="155">
        <f>'04 Prevádzkové príjmy'!N23</f>
        <v>0</v>
      </c>
      <c r="O7" s="155">
        <f>'04 Prevádzkové príjmy'!O23</f>
        <v>0</v>
      </c>
      <c r="P7" s="155">
        <f>'04 Prevádzkové príjmy'!P23</f>
        <v>0</v>
      </c>
      <c r="Q7" s="155">
        <f>'04 Prevádzkové príjmy'!Q23</f>
        <v>0</v>
      </c>
      <c r="R7" s="155">
        <f>'04 Prevádzkové príjmy'!R23</f>
        <v>0</v>
      </c>
      <c r="S7" s="155">
        <f>'04 Prevádzkové príjmy'!S23</f>
        <v>0</v>
      </c>
      <c r="T7" s="155">
        <f>'04 Prevádzkové príjmy'!T23</f>
        <v>0</v>
      </c>
      <c r="U7" s="155">
        <f>'04 Prevádzkové príjmy'!U23</f>
        <v>0</v>
      </c>
      <c r="V7" s="155">
        <f>'04 Prevádzkové príjmy'!V23</f>
        <v>0</v>
      </c>
      <c r="W7" s="155">
        <f>'04 Prevádzkové príjmy'!W23</f>
        <v>0</v>
      </c>
      <c r="X7" s="155">
        <f>'04 Prevádzkové príjmy'!X23</f>
        <v>0</v>
      </c>
      <c r="Y7" s="155">
        <f>'04 Prevádzkové príjmy'!Y23</f>
        <v>0</v>
      </c>
      <c r="Z7" s="155">
        <f>'04 Prevádzkové príjmy'!Z23</f>
        <v>0</v>
      </c>
      <c r="AA7" s="155">
        <f>'04 Prevádzkové príjmy'!AA23</f>
        <v>0</v>
      </c>
      <c r="AB7" s="155">
        <f>'04 Prevádzkové príjmy'!AB23</f>
        <v>0</v>
      </c>
      <c r="AC7" s="155">
        <f>'04 Prevádzkové príjmy'!AC23</f>
        <v>0</v>
      </c>
      <c r="AD7" s="155">
        <f>'04 Prevádzkové príjmy'!AD23</f>
        <v>0</v>
      </c>
      <c r="AE7" s="155">
        <f>'04 Prevádzkové príjmy'!AE23</f>
        <v>0</v>
      </c>
      <c r="AF7" s="155">
        <f>'04 Prevádzkové príjmy'!AF23</f>
        <v>0</v>
      </c>
      <c r="AG7" s="155">
        <f>'04 Prevádzkové príjmy'!AG23</f>
        <v>0</v>
      </c>
      <c r="AH7" s="155">
        <f>'04 Prevádzkové príjmy'!AH23</f>
        <v>0</v>
      </c>
      <c r="AI7" s="155">
        <f>'04 Prevádzkové príjmy'!AI23</f>
        <v>0</v>
      </c>
      <c r="AJ7" s="155">
        <f>'04 Prevádzkové príjmy'!AJ23</f>
        <v>0</v>
      </c>
      <c r="AK7" s="155">
        <f>'04 Prevádzkové príjmy'!AK23</f>
        <v>0</v>
      </c>
      <c r="AL7" s="155">
        <f>'04 Prevádzkové príjmy'!AL23</f>
        <v>0</v>
      </c>
      <c r="AM7" s="155">
        <f>'04 Prevádzkové príjmy'!AM23</f>
        <v>0</v>
      </c>
      <c r="AN7" s="155">
        <f>'04 Prevádzkové príjmy'!AN23</f>
        <v>0</v>
      </c>
      <c r="AO7" s="155">
        <f>'04 Prevádzkové príjmy'!AO23</f>
        <v>0</v>
      </c>
      <c r="AP7" s="155">
        <f>'04 Prevádzkové príjmy'!AP23</f>
        <v>0</v>
      </c>
      <c r="AQ7" s="155">
        <f>'04 Prevádzkové príjmy'!AQ23</f>
        <v>0</v>
      </c>
    </row>
    <row r="8" spans="2:43" ht="10.5" thickBot="1" x14ac:dyDescent="0.35">
      <c r="B8" s="40" t="s">
        <v>16</v>
      </c>
      <c r="C8" s="284">
        <f>D8+NPV(Parametre!$C$9,'06 Finančná analýza'!E8:AQ8)</f>
        <v>0</v>
      </c>
      <c r="D8" s="285">
        <v>0</v>
      </c>
      <c r="E8" s="285">
        <v>0</v>
      </c>
      <c r="F8" s="285">
        <v>0</v>
      </c>
      <c r="G8" s="285">
        <v>0</v>
      </c>
      <c r="H8" s="285">
        <v>0</v>
      </c>
      <c r="I8" s="285">
        <v>0</v>
      </c>
      <c r="J8" s="285">
        <v>0</v>
      </c>
      <c r="K8" s="285">
        <v>0</v>
      </c>
      <c r="L8" s="285">
        <v>0</v>
      </c>
      <c r="M8" s="285">
        <v>0</v>
      </c>
      <c r="N8" s="285">
        <v>0</v>
      </c>
      <c r="O8" s="285">
        <v>0</v>
      </c>
      <c r="P8" s="285">
        <v>0</v>
      </c>
      <c r="Q8" s="285">
        <v>0</v>
      </c>
      <c r="R8" s="285">
        <v>0</v>
      </c>
      <c r="S8" s="285">
        <v>0</v>
      </c>
      <c r="T8" s="285">
        <v>0</v>
      </c>
      <c r="U8" s="285">
        <v>0</v>
      </c>
      <c r="V8" s="285">
        <v>0</v>
      </c>
      <c r="W8" s="285">
        <v>0</v>
      </c>
      <c r="X8" s="285">
        <v>0</v>
      </c>
      <c r="Y8" s="285">
        <v>0</v>
      </c>
      <c r="Z8" s="285">
        <v>0</v>
      </c>
      <c r="AA8" s="285">
        <v>0</v>
      </c>
      <c r="AB8" s="285">
        <v>0</v>
      </c>
      <c r="AC8" s="285">
        <v>0</v>
      </c>
      <c r="AD8" s="285">
        <v>0</v>
      </c>
      <c r="AE8" s="285">
        <v>0</v>
      </c>
      <c r="AF8" s="285">
        <v>0</v>
      </c>
      <c r="AG8" s="285">
        <v>0</v>
      </c>
      <c r="AH8" s="285">
        <v>0</v>
      </c>
      <c r="AI8" s="285">
        <v>0</v>
      </c>
      <c r="AJ8" s="285">
        <v>0</v>
      </c>
      <c r="AK8" s="285">
        <v>0</v>
      </c>
      <c r="AL8" s="285">
        <v>0</v>
      </c>
      <c r="AM8" s="285">
        <v>0</v>
      </c>
      <c r="AN8" s="285">
        <v>0</v>
      </c>
      <c r="AO8" s="285">
        <v>0</v>
      </c>
      <c r="AP8" s="285">
        <v>0</v>
      </c>
      <c r="AQ8" s="286">
        <f>IFERROR('02 Zostatková hodnota'!H22,0)</f>
        <v>0</v>
      </c>
    </row>
    <row r="9" spans="2:43" ht="10.5" thickTop="1" x14ac:dyDescent="0.3">
      <c r="B9" s="31" t="s">
        <v>49</v>
      </c>
      <c r="C9" s="287">
        <f>D9+NPV(Parametre!$C$9,'06 Finančná analýza'!E9:AQ9)</f>
        <v>0</v>
      </c>
      <c r="D9" s="288">
        <f>-D5-D6+D7+D8</f>
        <v>0</v>
      </c>
      <c r="E9" s="288">
        <f t="shared" ref="E9:AG9" si="11">-E5-E6+E7+E8</f>
        <v>0</v>
      </c>
      <c r="F9" s="288">
        <f t="shared" si="11"/>
        <v>0</v>
      </c>
      <c r="G9" s="288">
        <f t="shared" si="11"/>
        <v>0</v>
      </c>
      <c r="H9" s="288">
        <f t="shared" si="11"/>
        <v>0</v>
      </c>
      <c r="I9" s="288">
        <f t="shared" si="11"/>
        <v>0</v>
      </c>
      <c r="J9" s="288">
        <f t="shared" si="11"/>
        <v>0</v>
      </c>
      <c r="K9" s="288">
        <f t="shared" si="11"/>
        <v>0</v>
      </c>
      <c r="L9" s="288">
        <f t="shared" si="11"/>
        <v>0</v>
      </c>
      <c r="M9" s="288">
        <f t="shared" si="11"/>
        <v>0</v>
      </c>
      <c r="N9" s="288">
        <f t="shared" si="11"/>
        <v>0</v>
      </c>
      <c r="O9" s="288">
        <f t="shared" si="11"/>
        <v>0</v>
      </c>
      <c r="P9" s="288">
        <f t="shared" si="11"/>
        <v>0</v>
      </c>
      <c r="Q9" s="288">
        <f t="shared" si="11"/>
        <v>0</v>
      </c>
      <c r="R9" s="288">
        <f t="shared" si="11"/>
        <v>0</v>
      </c>
      <c r="S9" s="288">
        <f t="shared" si="11"/>
        <v>0</v>
      </c>
      <c r="T9" s="288">
        <f t="shared" si="11"/>
        <v>0</v>
      </c>
      <c r="U9" s="288">
        <f t="shared" si="11"/>
        <v>0</v>
      </c>
      <c r="V9" s="288">
        <f t="shared" si="11"/>
        <v>0</v>
      </c>
      <c r="W9" s="288">
        <f t="shared" si="11"/>
        <v>0</v>
      </c>
      <c r="X9" s="288">
        <f t="shared" si="11"/>
        <v>0</v>
      </c>
      <c r="Y9" s="288">
        <f t="shared" si="11"/>
        <v>0</v>
      </c>
      <c r="Z9" s="288">
        <f t="shared" si="11"/>
        <v>0</v>
      </c>
      <c r="AA9" s="288">
        <f t="shared" si="11"/>
        <v>0</v>
      </c>
      <c r="AB9" s="288">
        <f t="shared" si="11"/>
        <v>0</v>
      </c>
      <c r="AC9" s="288">
        <f t="shared" si="11"/>
        <v>0</v>
      </c>
      <c r="AD9" s="288">
        <f t="shared" si="11"/>
        <v>0</v>
      </c>
      <c r="AE9" s="288">
        <f t="shared" si="11"/>
        <v>0</v>
      </c>
      <c r="AF9" s="288">
        <f t="shared" si="11"/>
        <v>0</v>
      </c>
      <c r="AG9" s="288">
        <f t="shared" si="11"/>
        <v>0</v>
      </c>
      <c r="AH9" s="288">
        <f t="shared" ref="AH9:AQ9" si="12">-AH5-AH6+AH7+AH8</f>
        <v>0</v>
      </c>
      <c r="AI9" s="288">
        <f t="shared" si="12"/>
        <v>0</v>
      </c>
      <c r="AJ9" s="288">
        <f t="shared" si="12"/>
        <v>0</v>
      </c>
      <c r="AK9" s="288">
        <f t="shared" si="12"/>
        <v>0</v>
      </c>
      <c r="AL9" s="288">
        <f t="shared" si="12"/>
        <v>0</v>
      </c>
      <c r="AM9" s="288">
        <f t="shared" si="12"/>
        <v>0</v>
      </c>
      <c r="AN9" s="288">
        <f t="shared" si="12"/>
        <v>0</v>
      </c>
      <c r="AO9" s="288">
        <f t="shared" si="12"/>
        <v>0</v>
      </c>
      <c r="AP9" s="288">
        <f t="shared" si="12"/>
        <v>0</v>
      </c>
      <c r="AQ9" s="288">
        <f t="shared" si="12"/>
        <v>0</v>
      </c>
    </row>
    <row r="11" spans="2:43" x14ac:dyDescent="0.3">
      <c r="B11" s="38" t="s">
        <v>20</v>
      </c>
      <c r="C11" s="208">
        <f>-C5-C6+C7+C8</f>
        <v>0</v>
      </c>
      <c r="D11" s="3" t="s">
        <v>0</v>
      </c>
      <c r="E11" s="39"/>
    </row>
    <row r="12" spans="2:43" x14ac:dyDescent="0.3">
      <c r="B12" s="38" t="s">
        <v>503</v>
      </c>
      <c r="C12" s="209" t="e">
        <f>IRR(D9:AQ9,1)</f>
        <v>#NUM!</v>
      </c>
      <c r="E12" s="27"/>
    </row>
    <row r="15" spans="2:43" x14ac:dyDescent="0.3">
      <c r="B15" s="21" t="s">
        <v>502</v>
      </c>
      <c r="C15" s="21"/>
      <c r="D15" s="4" t="s">
        <v>10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</row>
    <row r="16" spans="2:43" x14ac:dyDescent="0.3">
      <c r="B16" s="5"/>
      <c r="C16" s="276" t="s">
        <v>9</v>
      </c>
      <c r="D16" s="6">
        <v>1</v>
      </c>
      <c r="E16" s="6">
        <v>2</v>
      </c>
      <c r="F16" s="6">
        <v>3</v>
      </c>
      <c r="G16" s="6">
        <v>4</v>
      </c>
      <c r="H16" s="6">
        <v>5</v>
      </c>
      <c r="I16" s="6">
        <v>6</v>
      </c>
      <c r="J16" s="6">
        <v>7</v>
      </c>
      <c r="K16" s="6">
        <v>8</v>
      </c>
      <c r="L16" s="6">
        <v>9</v>
      </c>
      <c r="M16" s="6">
        <v>10</v>
      </c>
      <c r="N16" s="6">
        <v>11</v>
      </c>
      <c r="O16" s="6">
        <v>12</v>
      </c>
      <c r="P16" s="6">
        <v>13</v>
      </c>
      <c r="Q16" s="6">
        <v>14</v>
      </c>
      <c r="R16" s="6">
        <v>15</v>
      </c>
      <c r="S16" s="6">
        <v>16</v>
      </c>
      <c r="T16" s="6">
        <v>17</v>
      </c>
      <c r="U16" s="6">
        <v>18</v>
      </c>
      <c r="V16" s="6">
        <v>19</v>
      </c>
      <c r="W16" s="6">
        <v>20</v>
      </c>
      <c r="X16" s="6">
        <v>21</v>
      </c>
      <c r="Y16" s="6">
        <v>22</v>
      </c>
      <c r="Z16" s="6">
        <v>23</v>
      </c>
      <c r="AA16" s="6">
        <v>24</v>
      </c>
      <c r="AB16" s="6">
        <v>25</v>
      </c>
      <c r="AC16" s="6">
        <v>26</v>
      </c>
      <c r="AD16" s="6">
        <v>27</v>
      </c>
      <c r="AE16" s="6">
        <v>28</v>
      </c>
      <c r="AF16" s="6">
        <v>29</v>
      </c>
      <c r="AG16" s="6">
        <v>30</v>
      </c>
      <c r="AH16" s="6">
        <v>31</v>
      </c>
      <c r="AI16" s="6">
        <v>32</v>
      </c>
      <c r="AJ16" s="6">
        <v>33</v>
      </c>
      <c r="AK16" s="6">
        <v>34</v>
      </c>
      <c r="AL16" s="6">
        <v>35</v>
      </c>
      <c r="AM16" s="6">
        <v>36</v>
      </c>
      <c r="AN16" s="6">
        <v>37</v>
      </c>
      <c r="AO16" s="6">
        <v>38</v>
      </c>
      <c r="AP16" s="6">
        <v>39</v>
      </c>
      <c r="AQ16" s="6">
        <v>40</v>
      </c>
    </row>
    <row r="17" spans="2:43" x14ac:dyDescent="0.3">
      <c r="B17" s="7" t="s">
        <v>48</v>
      </c>
      <c r="C17" s="135" t="s">
        <v>229</v>
      </c>
      <c r="D17" s="8">
        <f>D4</f>
        <v>2024</v>
      </c>
      <c r="E17" s="8">
        <f>E4</f>
        <v>2025</v>
      </c>
      <c r="F17" s="8">
        <f>F4</f>
        <v>2026</v>
      </c>
      <c r="G17" s="8">
        <f t="shared" ref="G17:AG17" si="13">G4</f>
        <v>2027</v>
      </c>
      <c r="H17" s="8">
        <f t="shared" si="13"/>
        <v>2028</v>
      </c>
      <c r="I17" s="8">
        <f t="shared" si="13"/>
        <v>2029</v>
      </c>
      <c r="J17" s="8">
        <f t="shared" si="13"/>
        <v>2030</v>
      </c>
      <c r="K17" s="8">
        <f t="shared" si="13"/>
        <v>2031</v>
      </c>
      <c r="L17" s="8">
        <f t="shared" si="13"/>
        <v>2032</v>
      </c>
      <c r="M17" s="8">
        <f t="shared" si="13"/>
        <v>2033</v>
      </c>
      <c r="N17" s="8">
        <f t="shared" si="13"/>
        <v>2034</v>
      </c>
      <c r="O17" s="8">
        <f t="shared" si="13"/>
        <v>2035</v>
      </c>
      <c r="P17" s="8">
        <f t="shared" si="13"/>
        <v>2036</v>
      </c>
      <c r="Q17" s="8">
        <f t="shared" si="13"/>
        <v>2037</v>
      </c>
      <c r="R17" s="8">
        <f t="shared" si="13"/>
        <v>2038</v>
      </c>
      <c r="S17" s="8">
        <f t="shared" si="13"/>
        <v>2039</v>
      </c>
      <c r="T17" s="8">
        <f t="shared" si="13"/>
        <v>2040</v>
      </c>
      <c r="U17" s="8">
        <f t="shared" si="13"/>
        <v>2041</v>
      </c>
      <c r="V17" s="8">
        <f t="shared" si="13"/>
        <v>2042</v>
      </c>
      <c r="W17" s="8">
        <f t="shared" si="13"/>
        <v>2043</v>
      </c>
      <c r="X17" s="8">
        <f t="shared" si="13"/>
        <v>2044</v>
      </c>
      <c r="Y17" s="8">
        <f t="shared" si="13"/>
        <v>2045</v>
      </c>
      <c r="Z17" s="8">
        <f t="shared" si="13"/>
        <v>2046</v>
      </c>
      <c r="AA17" s="8">
        <f t="shared" si="13"/>
        <v>2047</v>
      </c>
      <c r="AB17" s="8">
        <f t="shared" si="13"/>
        <v>2048</v>
      </c>
      <c r="AC17" s="8">
        <f t="shared" si="13"/>
        <v>2049</v>
      </c>
      <c r="AD17" s="8">
        <f t="shared" si="13"/>
        <v>2050</v>
      </c>
      <c r="AE17" s="8">
        <f t="shared" si="13"/>
        <v>2051</v>
      </c>
      <c r="AF17" s="8">
        <f t="shared" si="13"/>
        <v>2052</v>
      </c>
      <c r="AG17" s="8">
        <f t="shared" si="13"/>
        <v>2053</v>
      </c>
      <c r="AH17" s="8">
        <f t="shared" ref="AH17:AQ17" si="14">AH4</f>
        <v>2054</v>
      </c>
      <c r="AI17" s="8">
        <f t="shared" si="14"/>
        <v>2055</v>
      </c>
      <c r="AJ17" s="8">
        <f t="shared" si="14"/>
        <v>2056</v>
      </c>
      <c r="AK17" s="8">
        <f t="shared" si="14"/>
        <v>2057</v>
      </c>
      <c r="AL17" s="8">
        <f t="shared" si="14"/>
        <v>2058</v>
      </c>
      <c r="AM17" s="8">
        <f t="shared" si="14"/>
        <v>2059</v>
      </c>
      <c r="AN17" s="8">
        <f t="shared" si="14"/>
        <v>2060</v>
      </c>
      <c r="AO17" s="8">
        <f t="shared" si="14"/>
        <v>2061</v>
      </c>
      <c r="AP17" s="8">
        <f t="shared" si="14"/>
        <v>2062</v>
      </c>
      <c r="AQ17" s="8">
        <f t="shared" si="14"/>
        <v>2063</v>
      </c>
    </row>
    <row r="18" spans="2:43" x14ac:dyDescent="0.3">
      <c r="B18" s="4" t="s">
        <v>230</v>
      </c>
      <c r="C18" s="277">
        <f>D18+NPV(Parametre!$C$9,'06 Finančná analýza'!E18:AG18)</f>
        <v>0</v>
      </c>
      <c r="D18" s="279">
        <f>'05 Financovanie'!D28-((1-'05 Financovanie'!$C$19)*('01 Investičné výdavky'!D31+'01 Investičné výdavky'!D32+'01 Investičné výdavky'!D34))</f>
        <v>0</v>
      </c>
      <c r="E18" s="279">
        <f>'05 Financovanie'!E28-((1-'05 Financovanie'!$C$19)*('01 Investičné výdavky'!E31+'01 Investičné výdavky'!E32+'01 Investičné výdavky'!E34))</f>
        <v>0</v>
      </c>
      <c r="F18" s="279">
        <f>'05 Financovanie'!F28-((1-'05 Financovanie'!$C$19)*('01 Investičné výdavky'!F31+'01 Investičné výdavky'!F32+'01 Investičné výdavky'!F34))</f>
        <v>0</v>
      </c>
      <c r="G18" s="279">
        <f>'05 Financovanie'!G28-((1-'05 Financovanie'!$C$19)*('01 Investičné výdavky'!G31+'01 Investičné výdavky'!G32+'01 Investičné výdavky'!G34))</f>
        <v>0</v>
      </c>
      <c r="H18" s="279">
        <f>'05 Financovanie'!H28-((1-'05 Financovanie'!$C$19)*('01 Investičné výdavky'!H31+'01 Investičné výdavky'!H32+'01 Investičné výdavky'!H34))</f>
        <v>0</v>
      </c>
      <c r="I18" s="279">
        <f>'05 Financovanie'!I28-((1-'05 Financovanie'!$C$19)*('01 Investičné výdavky'!I31+'01 Investičné výdavky'!I32+'01 Investičné výdavky'!I34))</f>
        <v>0</v>
      </c>
      <c r="J18" s="279"/>
      <c r="K18" s="279"/>
      <c r="L18" s="279"/>
      <c r="M18" s="279"/>
      <c r="N18" s="279"/>
      <c r="O18" s="279"/>
      <c r="P18" s="279"/>
      <c r="Q18" s="279"/>
      <c r="R18" s="279"/>
      <c r="S18" s="279"/>
      <c r="T18" s="279"/>
      <c r="U18" s="279"/>
      <c r="V18" s="279"/>
      <c r="W18" s="279"/>
      <c r="X18" s="279"/>
      <c r="Y18" s="279"/>
      <c r="Z18" s="279"/>
      <c r="AA18" s="279"/>
      <c r="AB18" s="279"/>
      <c r="AC18" s="279"/>
      <c r="AD18" s="279"/>
      <c r="AE18" s="279"/>
      <c r="AF18" s="279"/>
      <c r="AG18" s="279"/>
      <c r="AH18" s="279"/>
      <c r="AI18" s="279"/>
      <c r="AJ18" s="279"/>
      <c r="AK18" s="279"/>
      <c r="AL18" s="279"/>
      <c r="AM18" s="279"/>
      <c r="AN18" s="279"/>
      <c r="AO18" s="279"/>
      <c r="AP18" s="279"/>
      <c r="AQ18" s="279"/>
    </row>
    <row r="19" spans="2:43" x14ac:dyDescent="0.3">
      <c r="B19" s="4" t="s">
        <v>70</v>
      </c>
      <c r="C19" s="277">
        <f>D19+NPV(Parametre!$C$9,'06 Finančná analýza'!E19:AQ19)</f>
        <v>0</v>
      </c>
      <c r="D19" s="279">
        <f>'03 Prevádzkové výdavky'!D32</f>
        <v>0</v>
      </c>
      <c r="E19" s="279">
        <f>'03 Prevádzkové výdavky'!E32</f>
        <v>0</v>
      </c>
      <c r="F19" s="279">
        <f>'03 Prevádzkové výdavky'!F32</f>
        <v>0</v>
      </c>
      <c r="G19" s="279">
        <f>'03 Prevádzkové výdavky'!G32</f>
        <v>0</v>
      </c>
      <c r="H19" s="279">
        <f>'03 Prevádzkové výdavky'!H32</f>
        <v>0</v>
      </c>
      <c r="I19" s="279">
        <f>'03 Prevádzkové výdavky'!I32</f>
        <v>0</v>
      </c>
      <c r="J19" s="279">
        <f>'03 Prevádzkové výdavky'!J32</f>
        <v>0</v>
      </c>
      <c r="K19" s="279">
        <f>'03 Prevádzkové výdavky'!K32</f>
        <v>0</v>
      </c>
      <c r="L19" s="279">
        <f>'03 Prevádzkové výdavky'!L32</f>
        <v>0</v>
      </c>
      <c r="M19" s="279">
        <f>'03 Prevádzkové výdavky'!M32</f>
        <v>0</v>
      </c>
      <c r="N19" s="279">
        <f>'03 Prevádzkové výdavky'!N32</f>
        <v>0</v>
      </c>
      <c r="O19" s="279">
        <f>'03 Prevádzkové výdavky'!O32</f>
        <v>0</v>
      </c>
      <c r="P19" s="279">
        <f>'03 Prevádzkové výdavky'!P32</f>
        <v>0</v>
      </c>
      <c r="Q19" s="279">
        <f>'03 Prevádzkové výdavky'!Q32</f>
        <v>0</v>
      </c>
      <c r="R19" s="279">
        <f>'03 Prevádzkové výdavky'!R32</f>
        <v>0</v>
      </c>
      <c r="S19" s="279">
        <f>'03 Prevádzkové výdavky'!S32</f>
        <v>0</v>
      </c>
      <c r="T19" s="279">
        <f>'03 Prevádzkové výdavky'!T32</f>
        <v>0</v>
      </c>
      <c r="U19" s="279">
        <f>'03 Prevádzkové výdavky'!U32</f>
        <v>0</v>
      </c>
      <c r="V19" s="279">
        <f>'03 Prevádzkové výdavky'!V32</f>
        <v>0</v>
      </c>
      <c r="W19" s="279">
        <f>'03 Prevádzkové výdavky'!W32</f>
        <v>0</v>
      </c>
      <c r="X19" s="279">
        <f>'03 Prevádzkové výdavky'!X32</f>
        <v>0</v>
      </c>
      <c r="Y19" s="279">
        <f>'03 Prevádzkové výdavky'!Y32</f>
        <v>0</v>
      </c>
      <c r="Z19" s="279">
        <f>'03 Prevádzkové výdavky'!Z32</f>
        <v>0</v>
      </c>
      <c r="AA19" s="279">
        <f>'03 Prevádzkové výdavky'!AA32</f>
        <v>0</v>
      </c>
      <c r="AB19" s="279">
        <f>'03 Prevádzkové výdavky'!AB32</f>
        <v>0</v>
      </c>
      <c r="AC19" s="279">
        <f>'03 Prevádzkové výdavky'!AC32</f>
        <v>0</v>
      </c>
      <c r="AD19" s="279">
        <f>'03 Prevádzkové výdavky'!AD32</f>
        <v>0</v>
      </c>
      <c r="AE19" s="279">
        <f>'03 Prevádzkové výdavky'!AE32</f>
        <v>0</v>
      </c>
      <c r="AF19" s="279">
        <f>'03 Prevádzkové výdavky'!AF32</f>
        <v>0</v>
      </c>
      <c r="AG19" s="279">
        <f>'03 Prevádzkové výdavky'!AG32</f>
        <v>0</v>
      </c>
      <c r="AH19" s="279">
        <f>'03 Prevádzkové výdavky'!AH32</f>
        <v>0</v>
      </c>
      <c r="AI19" s="279">
        <f>'03 Prevádzkové výdavky'!AI32</f>
        <v>0</v>
      </c>
      <c r="AJ19" s="279">
        <f>'03 Prevádzkové výdavky'!AJ32</f>
        <v>0</v>
      </c>
      <c r="AK19" s="279">
        <f>'03 Prevádzkové výdavky'!AK32</f>
        <v>0</v>
      </c>
      <c r="AL19" s="279">
        <f>'03 Prevádzkové výdavky'!AL32</f>
        <v>0</v>
      </c>
      <c r="AM19" s="279">
        <f>'03 Prevádzkové výdavky'!AM32</f>
        <v>0</v>
      </c>
      <c r="AN19" s="279">
        <f>'03 Prevádzkové výdavky'!AN32</f>
        <v>0</v>
      </c>
      <c r="AO19" s="279">
        <f>'03 Prevádzkové výdavky'!AO32</f>
        <v>0</v>
      </c>
      <c r="AP19" s="279">
        <f>'03 Prevádzkové výdavky'!AP32</f>
        <v>0</v>
      </c>
      <c r="AQ19" s="279">
        <f>'03 Prevádzkové výdavky'!AQ32</f>
        <v>0</v>
      </c>
    </row>
    <row r="20" spans="2:43" x14ac:dyDescent="0.3">
      <c r="B20" s="4" t="s">
        <v>241</v>
      </c>
      <c r="C20" s="277">
        <f>D20+NPV(Parametre!$C$9,'06 Finančná analýza'!E20:AQ20)</f>
        <v>0</v>
      </c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  <c r="Y20" s="280"/>
      <c r="Z20" s="280"/>
      <c r="AA20" s="280"/>
      <c r="AB20" s="280"/>
      <c r="AC20" s="280"/>
      <c r="AD20" s="280"/>
      <c r="AE20" s="280"/>
      <c r="AF20" s="280"/>
      <c r="AG20" s="280"/>
      <c r="AH20" s="280"/>
      <c r="AI20" s="280"/>
      <c r="AJ20" s="280"/>
      <c r="AK20" s="280"/>
      <c r="AL20" s="280"/>
      <c r="AM20" s="280"/>
      <c r="AN20" s="280"/>
      <c r="AO20" s="280"/>
      <c r="AP20" s="280"/>
      <c r="AQ20" s="280"/>
    </row>
    <row r="21" spans="2:43" x14ac:dyDescent="0.3">
      <c r="B21" s="4" t="s">
        <v>13</v>
      </c>
      <c r="C21" s="277">
        <f>D21+NPV(Parametre!$C$9,'06 Finančná analýza'!E21:AQ21)</f>
        <v>0</v>
      </c>
      <c r="D21" s="281">
        <f>'04 Prevádzkové príjmy'!D23</f>
        <v>0</v>
      </c>
      <c r="E21" s="281">
        <f>'04 Prevádzkové príjmy'!E23</f>
        <v>0</v>
      </c>
      <c r="F21" s="281">
        <f>'04 Prevádzkové príjmy'!F23</f>
        <v>0</v>
      </c>
      <c r="G21" s="281">
        <f>'04 Prevádzkové príjmy'!G23</f>
        <v>0</v>
      </c>
      <c r="H21" s="281">
        <f>'04 Prevádzkové príjmy'!H23</f>
        <v>0</v>
      </c>
      <c r="I21" s="281">
        <f>'04 Prevádzkové príjmy'!I23</f>
        <v>0</v>
      </c>
      <c r="J21" s="281">
        <f>'04 Prevádzkové príjmy'!J23</f>
        <v>0</v>
      </c>
      <c r="K21" s="281">
        <f>'04 Prevádzkové príjmy'!K23</f>
        <v>0</v>
      </c>
      <c r="L21" s="281">
        <f>'04 Prevádzkové príjmy'!L23</f>
        <v>0</v>
      </c>
      <c r="M21" s="281">
        <f>'04 Prevádzkové príjmy'!M23</f>
        <v>0</v>
      </c>
      <c r="N21" s="281">
        <f>'04 Prevádzkové príjmy'!N23</f>
        <v>0</v>
      </c>
      <c r="O21" s="281">
        <f>'04 Prevádzkové príjmy'!O23</f>
        <v>0</v>
      </c>
      <c r="P21" s="281">
        <f>'04 Prevádzkové príjmy'!P23</f>
        <v>0</v>
      </c>
      <c r="Q21" s="281">
        <f>'04 Prevádzkové príjmy'!Q23</f>
        <v>0</v>
      </c>
      <c r="R21" s="281">
        <f>'04 Prevádzkové príjmy'!R23</f>
        <v>0</v>
      </c>
      <c r="S21" s="281">
        <f>'04 Prevádzkové príjmy'!S23</f>
        <v>0</v>
      </c>
      <c r="T21" s="281">
        <f>'04 Prevádzkové príjmy'!T23</f>
        <v>0</v>
      </c>
      <c r="U21" s="281">
        <f>'04 Prevádzkové príjmy'!U23</f>
        <v>0</v>
      </c>
      <c r="V21" s="281">
        <f>'04 Prevádzkové príjmy'!V23</f>
        <v>0</v>
      </c>
      <c r="W21" s="281">
        <f>'04 Prevádzkové príjmy'!W23</f>
        <v>0</v>
      </c>
      <c r="X21" s="281">
        <f>'04 Prevádzkové príjmy'!X23</f>
        <v>0</v>
      </c>
      <c r="Y21" s="281">
        <f>'04 Prevádzkové príjmy'!Y23</f>
        <v>0</v>
      </c>
      <c r="Z21" s="281">
        <f>'04 Prevádzkové príjmy'!Z23</f>
        <v>0</v>
      </c>
      <c r="AA21" s="281">
        <f>'04 Prevádzkové príjmy'!AA23</f>
        <v>0</v>
      </c>
      <c r="AB21" s="281">
        <f>'04 Prevádzkové príjmy'!AB23</f>
        <v>0</v>
      </c>
      <c r="AC21" s="281">
        <f>'04 Prevádzkové príjmy'!AC23</f>
        <v>0</v>
      </c>
      <c r="AD21" s="281">
        <f>'04 Prevádzkové príjmy'!AD23</f>
        <v>0</v>
      </c>
      <c r="AE21" s="281">
        <f>'04 Prevádzkové príjmy'!AE23</f>
        <v>0</v>
      </c>
      <c r="AF21" s="281">
        <f>'04 Prevádzkové príjmy'!AF23</f>
        <v>0</v>
      </c>
      <c r="AG21" s="281">
        <f>'04 Prevádzkové príjmy'!AG23</f>
        <v>0</v>
      </c>
      <c r="AH21" s="281">
        <f>'04 Prevádzkové príjmy'!AH23</f>
        <v>0</v>
      </c>
      <c r="AI21" s="281">
        <f>'04 Prevádzkové príjmy'!AI23</f>
        <v>0</v>
      </c>
      <c r="AJ21" s="281">
        <f>'04 Prevádzkové príjmy'!AJ23</f>
        <v>0</v>
      </c>
      <c r="AK21" s="281">
        <f>'04 Prevádzkové príjmy'!AK23</f>
        <v>0</v>
      </c>
      <c r="AL21" s="281">
        <f>'04 Prevádzkové príjmy'!AL23</f>
        <v>0</v>
      </c>
      <c r="AM21" s="281">
        <f>'04 Prevádzkové príjmy'!AM23</f>
        <v>0</v>
      </c>
      <c r="AN21" s="281">
        <f>'04 Prevádzkové príjmy'!AN23</f>
        <v>0</v>
      </c>
      <c r="AO21" s="281">
        <f>'04 Prevádzkové príjmy'!AO23</f>
        <v>0</v>
      </c>
      <c r="AP21" s="281">
        <f>'04 Prevádzkové príjmy'!AP23</f>
        <v>0</v>
      </c>
      <c r="AQ21" s="281">
        <f>'04 Prevádzkové príjmy'!AQ23</f>
        <v>0</v>
      </c>
    </row>
    <row r="22" spans="2:43" ht="10.5" thickBot="1" x14ac:dyDescent="0.35">
      <c r="B22" s="40" t="s">
        <v>16</v>
      </c>
      <c r="C22" s="278">
        <f>D22+NPV(Parametre!$C$9,'06 Finančná analýza'!E22:AQ22)</f>
        <v>0</v>
      </c>
      <c r="D22" s="282">
        <v>0</v>
      </c>
      <c r="E22" s="282">
        <v>0</v>
      </c>
      <c r="F22" s="282">
        <v>0</v>
      </c>
      <c r="G22" s="282">
        <v>0</v>
      </c>
      <c r="H22" s="282">
        <v>0</v>
      </c>
      <c r="I22" s="282">
        <v>0</v>
      </c>
      <c r="J22" s="282">
        <v>0</v>
      </c>
      <c r="K22" s="282">
        <v>0</v>
      </c>
      <c r="L22" s="282">
        <v>0</v>
      </c>
      <c r="M22" s="282">
        <v>0</v>
      </c>
      <c r="N22" s="282">
        <v>0</v>
      </c>
      <c r="O22" s="282">
        <v>0</v>
      </c>
      <c r="P22" s="282">
        <v>0</v>
      </c>
      <c r="Q22" s="282">
        <v>0</v>
      </c>
      <c r="R22" s="282">
        <v>0</v>
      </c>
      <c r="S22" s="282">
        <v>0</v>
      </c>
      <c r="T22" s="282">
        <v>0</v>
      </c>
      <c r="U22" s="282">
        <v>0</v>
      </c>
      <c r="V22" s="282">
        <v>0</v>
      </c>
      <c r="W22" s="282">
        <v>0</v>
      </c>
      <c r="X22" s="282">
        <v>0</v>
      </c>
      <c r="Y22" s="282">
        <v>0</v>
      </c>
      <c r="Z22" s="282">
        <v>0</v>
      </c>
      <c r="AA22" s="282">
        <v>0</v>
      </c>
      <c r="AB22" s="282">
        <v>0</v>
      </c>
      <c r="AC22" s="282">
        <v>0</v>
      </c>
      <c r="AD22" s="282">
        <v>0</v>
      </c>
      <c r="AE22" s="282">
        <v>0</v>
      </c>
      <c r="AF22" s="282">
        <v>0</v>
      </c>
      <c r="AG22" s="282">
        <v>0</v>
      </c>
      <c r="AH22" s="282">
        <f t="shared" ref="AH22:AQ22" si="15">AH8</f>
        <v>0</v>
      </c>
      <c r="AI22" s="282">
        <f t="shared" si="15"/>
        <v>0</v>
      </c>
      <c r="AJ22" s="282">
        <f t="shared" si="15"/>
        <v>0</v>
      </c>
      <c r="AK22" s="282">
        <f t="shared" si="15"/>
        <v>0</v>
      </c>
      <c r="AL22" s="282">
        <f t="shared" si="15"/>
        <v>0</v>
      </c>
      <c r="AM22" s="282">
        <f t="shared" si="15"/>
        <v>0</v>
      </c>
      <c r="AN22" s="282">
        <f t="shared" si="15"/>
        <v>0</v>
      </c>
      <c r="AO22" s="282">
        <f t="shared" si="15"/>
        <v>0</v>
      </c>
      <c r="AP22" s="282">
        <f t="shared" si="15"/>
        <v>0</v>
      </c>
      <c r="AQ22" s="282">
        <f t="shared" si="15"/>
        <v>0</v>
      </c>
    </row>
    <row r="23" spans="2:43" ht="10.5" thickTop="1" x14ac:dyDescent="0.3">
      <c r="B23" s="31" t="s">
        <v>49</v>
      </c>
      <c r="C23" s="274">
        <f>D23+NPV(Parametre!$C$9,'06 Finančná analýza'!E23:AQ23)</f>
        <v>0</v>
      </c>
      <c r="D23" s="275">
        <f>-D18-D19-D20+D21+D22</f>
        <v>0</v>
      </c>
      <c r="E23" s="275">
        <f t="shared" ref="E23:AG23" si="16">-E18-E19-E20+E21+E22</f>
        <v>0</v>
      </c>
      <c r="F23" s="275">
        <f t="shared" si="16"/>
        <v>0</v>
      </c>
      <c r="G23" s="275">
        <f t="shared" si="16"/>
        <v>0</v>
      </c>
      <c r="H23" s="275">
        <f t="shared" si="16"/>
        <v>0</v>
      </c>
      <c r="I23" s="275">
        <f t="shared" si="16"/>
        <v>0</v>
      </c>
      <c r="J23" s="275">
        <f t="shared" si="16"/>
        <v>0</v>
      </c>
      <c r="K23" s="275">
        <f t="shared" si="16"/>
        <v>0</v>
      </c>
      <c r="L23" s="275">
        <f t="shared" si="16"/>
        <v>0</v>
      </c>
      <c r="M23" s="275">
        <f t="shared" si="16"/>
        <v>0</v>
      </c>
      <c r="N23" s="275">
        <f t="shared" si="16"/>
        <v>0</v>
      </c>
      <c r="O23" s="275">
        <f t="shared" si="16"/>
        <v>0</v>
      </c>
      <c r="P23" s="275">
        <f t="shared" si="16"/>
        <v>0</v>
      </c>
      <c r="Q23" s="275">
        <f t="shared" si="16"/>
        <v>0</v>
      </c>
      <c r="R23" s="275">
        <f t="shared" si="16"/>
        <v>0</v>
      </c>
      <c r="S23" s="275">
        <f t="shared" si="16"/>
        <v>0</v>
      </c>
      <c r="T23" s="275">
        <f t="shared" si="16"/>
        <v>0</v>
      </c>
      <c r="U23" s="275">
        <f t="shared" si="16"/>
        <v>0</v>
      </c>
      <c r="V23" s="275">
        <f t="shared" si="16"/>
        <v>0</v>
      </c>
      <c r="W23" s="275">
        <f t="shared" si="16"/>
        <v>0</v>
      </c>
      <c r="X23" s="275">
        <f t="shared" si="16"/>
        <v>0</v>
      </c>
      <c r="Y23" s="275">
        <f t="shared" si="16"/>
        <v>0</v>
      </c>
      <c r="Z23" s="275">
        <f t="shared" si="16"/>
        <v>0</v>
      </c>
      <c r="AA23" s="275">
        <f t="shared" si="16"/>
        <v>0</v>
      </c>
      <c r="AB23" s="275">
        <f t="shared" si="16"/>
        <v>0</v>
      </c>
      <c r="AC23" s="275">
        <f t="shared" si="16"/>
        <v>0</v>
      </c>
      <c r="AD23" s="275">
        <f t="shared" si="16"/>
        <v>0</v>
      </c>
      <c r="AE23" s="275">
        <f t="shared" si="16"/>
        <v>0</v>
      </c>
      <c r="AF23" s="275">
        <f t="shared" si="16"/>
        <v>0</v>
      </c>
      <c r="AG23" s="275">
        <f t="shared" si="16"/>
        <v>0</v>
      </c>
      <c r="AH23" s="275">
        <f t="shared" ref="AH23:AQ23" si="17">-AH18-AH19-AH20+AH21+AH22</f>
        <v>0</v>
      </c>
      <c r="AI23" s="275">
        <f t="shared" si="17"/>
        <v>0</v>
      </c>
      <c r="AJ23" s="275">
        <f t="shared" si="17"/>
        <v>0</v>
      </c>
      <c r="AK23" s="275">
        <f t="shared" si="17"/>
        <v>0</v>
      </c>
      <c r="AL23" s="275">
        <f t="shared" si="17"/>
        <v>0</v>
      </c>
      <c r="AM23" s="275">
        <f t="shared" si="17"/>
        <v>0</v>
      </c>
      <c r="AN23" s="275">
        <f t="shared" si="17"/>
        <v>0</v>
      </c>
      <c r="AO23" s="275">
        <f t="shared" si="17"/>
        <v>0</v>
      </c>
      <c r="AP23" s="275">
        <f t="shared" si="17"/>
        <v>0</v>
      </c>
      <c r="AQ23" s="275">
        <f t="shared" si="17"/>
        <v>0</v>
      </c>
    </row>
    <row r="25" spans="2:43" x14ac:dyDescent="0.3">
      <c r="B25" s="38" t="s">
        <v>21</v>
      </c>
      <c r="C25" s="208">
        <f>-C18-C19-C20+C21+C22</f>
        <v>0</v>
      </c>
      <c r="D25" s="39" t="s">
        <v>0</v>
      </c>
    </row>
    <row r="26" spans="2:43" x14ac:dyDescent="0.3">
      <c r="B26" s="38" t="s">
        <v>22</v>
      </c>
      <c r="C26" s="209" t="e">
        <f>IRR(D23:AQ23,1)</f>
        <v>#NUM!</v>
      </c>
      <c r="D26" s="27"/>
    </row>
    <row r="27" spans="2:43" x14ac:dyDescent="0.3">
      <c r="D27" s="37"/>
    </row>
    <row r="29" spans="2:43" x14ac:dyDescent="0.3">
      <c r="B29" s="26" t="s">
        <v>232</v>
      </c>
      <c r="C29" s="26"/>
      <c r="D29" s="4" t="s">
        <v>10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</row>
    <row r="30" spans="2:43" x14ac:dyDescent="0.3">
      <c r="B30" s="5"/>
      <c r="C30" s="5"/>
      <c r="D30" s="6">
        <v>1</v>
      </c>
      <c r="E30" s="6">
        <v>2</v>
      </c>
      <c r="F30" s="6">
        <v>3</v>
      </c>
      <c r="G30" s="6">
        <v>4</v>
      </c>
      <c r="H30" s="6">
        <v>5</v>
      </c>
      <c r="I30" s="6">
        <v>6</v>
      </c>
      <c r="J30" s="6">
        <v>7</v>
      </c>
      <c r="K30" s="6">
        <v>8</v>
      </c>
      <c r="L30" s="6">
        <v>9</v>
      </c>
      <c r="M30" s="6">
        <v>10</v>
      </c>
      <c r="N30" s="6">
        <v>11</v>
      </c>
      <c r="O30" s="6">
        <v>12</v>
      </c>
      <c r="P30" s="6">
        <v>13</v>
      </c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  <c r="X30" s="6">
        <v>21</v>
      </c>
      <c r="Y30" s="6">
        <v>22</v>
      </c>
      <c r="Z30" s="6">
        <v>23</v>
      </c>
      <c r="AA30" s="6">
        <v>24</v>
      </c>
      <c r="AB30" s="6">
        <v>25</v>
      </c>
      <c r="AC30" s="6">
        <v>26</v>
      </c>
      <c r="AD30" s="6">
        <v>27</v>
      </c>
      <c r="AE30" s="6">
        <v>28</v>
      </c>
      <c r="AF30" s="6">
        <v>29</v>
      </c>
      <c r="AG30" s="6">
        <v>30</v>
      </c>
      <c r="AH30" s="6">
        <v>31</v>
      </c>
      <c r="AI30" s="6">
        <v>32</v>
      </c>
      <c r="AJ30" s="6">
        <v>33</v>
      </c>
      <c r="AK30" s="6">
        <v>34</v>
      </c>
      <c r="AL30" s="6">
        <v>35</v>
      </c>
      <c r="AM30" s="6">
        <v>36</v>
      </c>
      <c r="AN30" s="6">
        <v>37</v>
      </c>
      <c r="AO30" s="6">
        <v>38</v>
      </c>
      <c r="AP30" s="6">
        <v>39</v>
      </c>
      <c r="AQ30" s="6">
        <v>40</v>
      </c>
    </row>
    <row r="31" spans="2:43" x14ac:dyDescent="0.3">
      <c r="B31" s="7" t="s">
        <v>48</v>
      </c>
      <c r="C31" s="263" t="s">
        <v>9</v>
      </c>
      <c r="D31" s="8">
        <f>D4</f>
        <v>2024</v>
      </c>
      <c r="E31" s="8">
        <f t="shared" ref="E31:AG31" si="18">E4</f>
        <v>2025</v>
      </c>
      <c r="F31" s="8">
        <f t="shared" si="18"/>
        <v>2026</v>
      </c>
      <c r="G31" s="8">
        <f t="shared" si="18"/>
        <v>2027</v>
      </c>
      <c r="H31" s="8">
        <f t="shared" si="18"/>
        <v>2028</v>
      </c>
      <c r="I31" s="8">
        <f t="shared" si="18"/>
        <v>2029</v>
      </c>
      <c r="J31" s="8">
        <f t="shared" si="18"/>
        <v>2030</v>
      </c>
      <c r="K31" s="8">
        <f t="shared" si="18"/>
        <v>2031</v>
      </c>
      <c r="L31" s="8">
        <f t="shared" si="18"/>
        <v>2032</v>
      </c>
      <c r="M31" s="8">
        <f t="shared" si="18"/>
        <v>2033</v>
      </c>
      <c r="N31" s="8">
        <f t="shared" si="18"/>
        <v>2034</v>
      </c>
      <c r="O31" s="8">
        <f t="shared" si="18"/>
        <v>2035</v>
      </c>
      <c r="P31" s="8">
        <f t="shared" si="18"/>
        <v>2036</v>
      </c>
      <c r="Q31" s="8">
        <f t="shared" si="18"/>
        <v>2037</v>
      </c>
      <c r="R31" s="8">
        <f t="shared" si="18"/>
        <v>2038</v>
      </c>
      <c r="S31" s="8">
        <f t="shared" si="18"/>
        <v>2039</v>
      </c>
      <c r="T31" s="8">
        <f t="shared" si="18"/>
        <v>2040</v>
      </c>
      <c r="U31" s="8">
        <f t="shared" si="18"/>
        <v>2041</v>
      </c>
      <c r="V31" s="8">
        <f t="shared" si="18"/>
        <v>2042</v>
      </c>
      <c r="W31" s="8">
        <f t="shared" si="18"/>
        <v>2043</v>
      </c>
      <c r="X31" s="8">
        <f t="shared" si="18"/>
        <v>2044</v>
      </c>
      <c r="Y31" s="8">
        <f t="shared" si="18"/>
        <v>2045</v>
      </c>
      <c r="Z31" s="8">
        <f t="shared" si="18"/>
        <v>2046</v>
      </c>
      <c r="AA31" s="8">
        <f t="shared" si="18"/>
        <v>2047</v>
      </c>
      <c r="AB31" s="8">
        <f t="shared" si="18"/>
        <v>2048</v>
      </c>
      <c r="AC31" s="8">
        <f t="shared" si="18"/>
        <v>2049</v>
      </c>
      <c r="AD31" s="8">
        <f t="shared" si="18"/>
        <v>2050</v>
      </c>
      <c r="AE31" s="8">
        <f t="shared" si="18"/>
        <v>2051</v>
      </c>
      <c r="AF31" s="8">
        <f t="shared" si="18"/>
        <v>2052</v>
      </c>
      <c r="AG31" s="8">
        <f t="shared" si="18"/>
        <v>2053</v>
      </c>
      <c r="AH31" s="8">
        <f t="shared" ref="AH31:AQ31" si="19">AH4</f>
        <v>2054</v>
      </c>
      <c r="AI31" s="8">
        <f t="shared" si="19"/>
        <v>2055</v>
      </c>
      <c r="AJ31" s="8">
        <f t="shared" si="19"/>
        <v>2056</v>
      </c>
      <c r="AK31" s="8">
        <f t="shared" si="19"/>
        <v>2057</v>
      </c>
      <c r="AL31" s="8">
        <f t="shared" si="19"/>
        <v>2058</v>
      </c>
      <c r="AM31" s="8">
        <f t="shared" si="19"/>
        <v>2059</v>
      </c>
      <c r="AN31" s="8">
        <f t="shared" si="19"/>
        <v>2060</v>
      </c>
      <c r="AO31" s="8">
        <f t="shared" si="19"/>
        <v>2061</v>
      </c>
      <c r="AP31" s="8">
        <f t="shared" si="19"/>
        <v>2062</v>
      </c>
      <c r="AQ31" s="8">
        <f t="shared" si="19"/>
        <v>2063</v>
      </c>
    </row>
    <row r="32" spans="2:43" x14ac:dyDescent="0.3">
      <c r="B32" s="4" t="s">
        <v>240</v>
      </c>
      <c r="C32" s="238">
        <f>SUM(D32:AG32)</f>
        <v>0</v>
      </c>
      <c r="D32" s="239">
        <f>'05 Financovanie'!D25-'01 Investičné výdavky'!D31-'01 Investičné výdavky'!D32-'01 Investičné výdavky'!D34</f>
        <v>0</v>
      </c>
      <c r="E32" s="239">
        <f>'05 Financovanie'!E25-'01 Investičné výdavky'!E31-'01 Investičné výdavky'!E32-'01 Investičné výdavky'!E34</f>
        <v>0</v>
      </c>
      <c r="F32" s="239">
        <f>'05 Financovanie'!F25-'01 Investičné výdavky'!F31-'01 Investičné výdavky'!F32-'01 Investičné výdavky'!F34</f>
        <v>0</v>
      </c>
      <c r="G32" s="239">
        <f>'05 Financovanie'!G25-'01 Investičné výdavky'!G31-'01 Investičné výdavky'!G32-'01 Investičné výdavky'!G34</f>
        <v>0</v>
      </c>
      <c r="H32" s="239">
        <f>'05 Financovanie'!H25-'01 Investičné výdavky'!H31-'01 Investičné výdavky'!H32-'01 Investičné výdavky'!H34</f>
        <v>0</v>
      </c>
      <c r="I32" s="239">
        <f>'05 Financovanie'!I25-'01 Investičné výdavky'!I31-'01 Investičné výdavky'!I32-'01 Investičné výdavky'!I34</f>
        <v>0</v>
      </c>
      <c r="J32" s="239"/>
      <c r="K32" s="239"/>
      <c r="L32" s="239"/>
      <c r="M32" s="239"/>
      <c r="N32" s="239"/>
      <c r="O32" s="239"/>
      <c r="P32" s="239"/>
      <c r="Q32" s="239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39"/>
      <c r="AH32" s="239"/>
      <c r="AI32" s="239"/>
      <c r="AJ32" s="239"/>
      <c r="AK32" s="239"/>
      <c r="AL32" s="239"/>
      <c r="AM32" s="239"/>
      <c r="AN32" s="239"/>
      <c r="AO32" s="239"/>
      <c r="AP32" s="239"/>
      <c r="AQ32" s="239"/>
    </row>
    <row r="33" spans="2:43" x14ac:dyDescent="0.3">
      <c r="B33" s="4" t="s">
        <v>220</v>
      </c>
      <c r="C33" s="238">
        <f t="shared" ref="C33:C41" si="20">SUM(D33:AG33)</f>
        <v>0</v>
      </c>
      <c r="D33" s="239">
        <f>D7</f>
        <v>0</v>
      </c>
      <c r="E33" s="239">
        <f t="shared" ref="E33:AG33" si="21">E7</f>
        <v>0</v>
      </c>
      <c r="F33" s="239">
        <f t="shared" si="21"/>
        <v>0</v>
      </c>
      <c r="G33" s="239">
        <f t="shared" si="21"/>
        <v>0</v>
      </c>
      <c r="H33" s="239">
        <f t="shared" si="21"/>
        <v>0</v>
      </c>
      <c r="I33" s="239">
        <f t="shared" si="21"/>
        <v>0</v>
      </c>
      <c r="J33" s="239">
        <f t="shared" si="21"/>
        <v>0</v>
      </c>
      <c r="K33" s="239">
        <f t="shared" si="21"/>
        <v>0</v>
      </c>
      <c r="L33" s="239">
        <f t="shared" si="21"/>
        <v>0</v>
      </c>
      <c r="M33" s="239">
        <f t="shared" si="21"/>
        <v>0</v>
      </c>
      <c r="N33" s="239">
        <f t="shared" si="21"/>
        <v>0</v>
      </c>
      <c r="O33" s="239">
        <f t="shared" si="21"/>
        <v>0</v>
      </c>
      <c r="P33" s="239">
        <f t="shared" si="21"/>
        <v>0</v>
      </c>
      <c r="Q33" s="239">
        <f t="shared" si="21"/>
        <v>0</v>
      </c>
      <c r="R33" s="239">
        <f t="shared" si="21"/>
        <v>0</v>
      </c>
      <c r="S33" s="239">
        <f t="shared" si="21"/>
        <v>0</v>
      </c>
      <c r="T33" s="239">
        <f t="shared" si="21"/>
        <v>0</v>
      </c>
      <c r="U33" s="239">
        <f t="shared" si="21"/>
        <v>0</v>
      </c>
      <c r="V33" s="239">
        <f t="shared" si="21"/>
        <v>0</v>
      </c>
      <c r="W33" s="239">
        <f t="shared" si="21"/>
        <v>0</v>
      </c>
      <c r="X33" s="239">
        <f t="shared" si="21"/>
        <v>0</v>
      </c>
      <c r="Y33" s="239">
        <f t="shared" si="21"/>
        <v>0</v>
      </c>
      <c r="Z33" s="239">
        <f t="shared" si="21"/>
        <v>0</v>
      </c>
      <c r="AA33" s="239">
        <f t="shared" si="21"/>
        <v>0</v>
      </c>
      <c r="AB33" s="239">
        <f t="shared" si="21"/>
        <v>0</v>
      </c>
      <c r="AC33" s="239">
        <f t="shared" si="21"/>
        <v>0</v>
      </c>
      <c r="AD33" s="239">
        <f t="shared" si="21"/>
        <v>0</v>
      </c>
      <c r="AE33" s="239">
        <f t="shared" si="21"/>
        <v>0</v>
      </c>
      <c r="AF33" s="239">
        <f t="shared" si="21"/>
        <v>0</v>
      </c>
      <c r="AG33" s="239">
        <f t="shared" si="21"/>
        <v>0</v>
      </c>
      <c r="AH33" s="239">
        <f t="shared" ref="AH33:AQ33" si="22">AH7</f>
        <v>0</v>
      </c>
      <c r="AI33" s="239">
        <f t="shared" si="22"/>
        <v>0</v>
      </c>
      <c r="AJ33" s="239">
        <f t="shared" si="22"/>
        <v>0</v>
      </c>
      <c r="AK33" s="239">
        <f t="shared" si="22"/>
        <v>0</v>
      </c>
      <c r="AL33" s="239">
        <f t="shared" si="22"/>
        <v>0</v>
      </c>
      <c r="AM33" s="239">
        <f t="shared" si="22"/>
        <v>0</v>
      </c>
      <c r="AN33" s="239">
        <f t="shared" si="22"/>
        <v>0</v>
      </c>
      <c r="AO33" s="239">
        <f t="shared" si="22"/>
        <v>0</v>
      </c>
      <c r="AP33" s="239">
        <f t="shared" si="22"/>
        <v>0</v>
      </c>
      <c r="AQ33" s="239">
        <f t="shared" si="22"/>
        <v>0</v>
      </c>
    </row>
    <row r="34" spans="2:43" s="2" customFormat="1" x14ac:dyDescent="0.3">
      <c r="B34" s="19" t="s">
        <v>11</v>
      </c>
      <c r="C34" s="241">
        <f t="shared" si="20"/>
        <v>0</v>
      </c>
      <c r="D34" s="241">
        <f t="shared" ref="D34:AG34" si="23">SUM(D32:D33)</f>
        <v>0</v>
      </c>
      <c r="E34" s="241">
        <f t="shared" si="23"/>
        <v>0</v>
      </c>
      <c r="F34" s="241">
        <f t="shared" si="23"/>
        <v>0</v>
      </c>
      <c r="G34" s="241">
        <f t="shared" si="23"/>
        <v>0</v>
      </c>
      <c r="H34" s="241">
        <f t="shared" si="23"/>
        <v>0</v>
      </c>
      <c r="I34" s="241">
        <f t="shared" si="23"/>
        <v>0</v>
      </c>
      <c r="J34" s="241">
        <f t="shared" si="23"/>
        <v>0</v>
      </c>
      <c r="K34" s="241">
        <f t="shared" si="23"/>
        <v>0</v>
      </c>
      <c r="L34" s="241">
        <f t="shared" si="23"/>
        <v>0</v>
      </c>
      <c r="M34" s="241">
        <f t="shared" si="23"/>
        <v>0</v>
      </c>
      <c r="N34" s="241">
        <f t="shared" si="23"/>
        <v>0</v>
      </c>
      <c r="O34" s="241">
        <f t="shared" si="23"/>
        <v>0</v>
      </c>
      <c r="P34" s="241">
        <f t="shared" si="23"/>
        <v>0</v>
      </c>
      <c r="Q34" s="241">
        <f t="shared" si="23"/>
        <v>0</v>
      </c>
      <c r="R34" s="241">
        <f t="shared" si="23"/>
        <v>0</v>
      </c>
      <c r="S34" s="241">
        <f t="shared" si="23"/>
        <v>0</v>
      </c>
      <c r="T34" s="241">
        <f t="shared" si="23"/>
        <v>0</v>
      </c>
      <c r="U34" s="241">
        <f t="shared" si="23"/>
        <v>0</v>
      </c>
      <c r="V34" s="241">
        <f t="shared" si="23"/>
        <v>0</v>
      </c>
      <c r="W34" s="241">
        <f t="shared" si="23"/>
        <v>0</v>
      </c>
      <c r="X34" s="241">
        <f t="shared" si="23"/>
        <v>0</v>
      </c>
      <c r="Y34" s="241">
        <f t="shared" si="23"/>
        <v>0</v>
      </c>
      <c r="Z34" s="241">
        <f t="shared" si="23"/>
        <v>0</v>
      </c>
      <c r="AA34" s="241">
        <f t="shared" si="23"/>
        <v>0</v>
      </c>
      <c r="AB34" s="241">
        <f t="shared" si="23"/>
        <v>0</v>
      </c>
      <c r="AC34" s="241">
        <f t="shared" si="23"/>
        <v>0</v>
      </c>
      <c r="AD34" s="241">
        <f t="shared" si="23"/>
        <v>0</v>
      </c>
      <c r="AE34" s="241">
        <f t="shared" si="23"/>
        <v>0</v>
      </c>
      <c r="AF34" s="241">
        <f t="shared" si="23"/>
        <v>0</v>
      </c>
      <c r="AG34" s="241">
        <f t="shared" si="23"/>
        <v>0</v>
      </c>
      <c r="AH34" s="241">
        <f t="shared" ref="AH34:AQ34" si="24">SUM(AH32:AH33)</f>
        <v>0</v>
      </c>
      <c r="AI34" s="241">
        <f t="shared" si="24"/>
        <v>0</v>
      </c>
      <c r="AJ34" s="241">
        <f t="shared" si="24"/>
        <v>0</v>
      </c>
      <c r="AK34" s="241">
        <f t="shared" si="24"/>
        <v>0</v>
      </c>
      <c r="AL34" s="241">
        <f t="shared" si="24"/>
        <v>0</v>
      </c>
      <c r="AM34" s="241">
        <f t="shared" si="24"/>
        <v>0</v>
      </c>
      <c r="AN34" s="241">
        <f t="shared" si="24"/>
        <v>0</v>
      </c>
      <c r="AO34" s="241">
        <f t="shared" si="24"/>
        <v>0</v>
      </c>
      <c r="AP34" s="241">
        <f t="shared" si="24"/>
        <v>0</v>
      </c>
      <c r="AQ34" s="241">
        <f t="shared" si="24"/>
        <v>0</v>
      </c>
    </row>
    <row r="35" spans="2:43" x14ac:dyDescent="0.3">
      <c r="B35" s="4" t="s">
        <v>71</v>
      </c>
      <c r="C35" s="238">
        <f t="shared" si="20"/>
        <v>0</v>
      </c>
      <c r="D35" s="239">
        <f>D5</f>
        <v>0</v>
      </c>
      <c r="E35" s="239">
        <f t="shared" ref="E35:I35" si="25">E5</f>
        <v>0</v>
      </c>
      <c r="F35" s="239">
        <f t="shared" si="25"/>
        <v>0</v>
      </c>
      <c r="G35" s="239">
        <f t="shared" si="25"/>
        <v>0</v>
      </c>
      <c r="H35" s="239">
        <f t="shared" si="25"/>
        <v>0</v>
      </c>
      <c r="I35" s="239">
        <f t="shared" si="25"/>
        <v>0</v>
      </c>
      <c r="J35" s="239"/>
      <c r="K35" s="239"/>
      <c r="L35" s="239"/>
      <c r="M35" s="239"/>
      <c r="N35" s="239"/>
      <c r="O35" s="239"/>
      <c r="P35" s="239"/>
      <c r="Q35" s="239"/>
      <c r="R35" s="239"/>
      <c r="S35" s="239"/>
      <c r="T35" s="239"/>
      <c r="U35" s="239"/>
      <c r="V35" s="239"/>
      <c r="W35" s="239"/>
      <c r="X35" s="239"/>
      <c r="Y35" s="239"/>
      <c r="Z35" s="239"/>
      <c r="AA35" s="239"/>
      <c r="AB35" s="239"/>
      <c r="AC35" s="239"/>
      <c r="AD35" s="239"/>
      <c r="AE35" s="239"/>
      <c r="AF35" s="239"/>
      <c r="AG35" s="239"/>
      <c r="AH35" s="239"/>
      <c r="AI35" s="239"/>
      <c r="AJ35" s="239"/>
      <c r="AK35" s="239"/>
      <c r="AL35" s="239"/>
      <c r="AM35" s="239"/>
      <c r="AN35" s="239"/>
      <c r="AO35" s="239"/>
      <c r="AP35" s="239"/>
      <c r="AQ35" s="239"/>
    </row>
    <row r="36" spans="2:43" x14ac:dyDescent="0.3">
      <c r="B36" s="4" t="s">
        <v>70</v>
      </c>
      <c r="C36" s="238">
        <f t="shared" si="20"/>
        <v>0</v>
      </c>
      <c r="D36" s="239">
        <f>D6</f>
        <v>0</v>
      </c>
      <c r="E36" s="239">
        <f t="shared" ref="E36:AG36" si="26">E6</f>
        <v>0</v>
      </c>
      <c r="F36" s="239">
        <f t="shared" si="26"/>
        <v>0</v>
      </c>
      <c r="G36" s="239">
        <f t="shared" si="26"/>
        <v>0</v>
      </c>
      <c r="H36" s="239">
        <f t="shared" si="26"/>
        <v>0</v>
      </c>
      <c r="I36" s="239">
        <f t="shared" si="26"/>
        <v>0</v>
      </c>
      <c r="J36" s="239">
        <f t="shared" si="26"/>
        <v>0</v>
      </c>
      <c r="K36" s="239">
        <f t="shared" si="26"/>
        <v>0</v>
      </c>
      <c r="L36" s="239">
        <f t="shared" si="26"/>
        <v>0</v>
      </c>
      <c r="M36" s="239">
        <f t="shared" si="26"/>
        <v>0</v>
      </c>
      <c r="N36" s="239">
        <f t="shared" si="26"/>
        <v>0</v>
      </c>
      <c r="O36" s="239">
        <f t="shared" si="26"/>
        <v>0</v>
      </c>
      <c r="P36" s="239">
        <f t="shared" si="26"/>
        <v>0</v>
      </c>
      <c r="Q36" s="239">
        <f t="shared" si="26"/>
        <v>0</v>
      </c>
      <c r="R36" s="239">
        <f t="shared" si="26"/>
        <v>0</v>
      </c>
      <c r="S36" s="239">
        <f t="shared" si="26"/>
        <v>0</v>
      </c>
      <c r="T36" s="239">
        <f t="shared" si="26"/>
        <v>0</v>
      </c>
      <c r="U36" s="239">
        <f t="shared" si="26"/>
        <v>0</v>
      </c>
      <c r="V36" s="239">
        <f t="shared" si="26"/>
        <v>0</v>
      </c>
      <c r="W36" s="239">
        <f t="shared" si="26"/>
        <v>0</v>
      </c>
      <c r="X36" s="239">
        <f t="shared" si="26"/>
        <v>0</v>
      </c>
      <c r="Y36" s="239">
        <f t="shared" si="26"/>
        <v>0</v>
      </c>
      <c r="Z36" s="239">
        <f t="shared" si="26"/>
        <v>0</v>
      </c>
      <c r="AA36" s="239">
        <f t="shared" si="26"/>
        <v>0</v>
      </c>
      <c r="AB36" s="239">
        <f t="shared" si="26"/>
        <v>0</v>
      </c>
      <c r="AC36" s="239">
        <f t="shared" si="26"/>
        <v>0</v>
      </c>
      <c r="AD36" s="239">
        <f t="shared" si="26"/>
        <v>0</v>
      </c>
      <c r="AE36" s="239">
        <f t="shared" si="26"/>
        <v>0</v>
      </c>
      <c r="AF36" s="239">
        <f t="shared" si="26"/>
        <v>0</v>
      </c>
      <c r="AG36" s="239">
        <f t="shared" si="26"/>
        <v>0</v>
      </c>
      <c r="AH36" s="239">
        <f t="shared" ref="AH36:AQ36" si="27">AH6</f>
        <v>0</v>
      </c>
      <c r="AI36" s="239">
        <f t="shared" si="27"/>
        <v>0</v>
      </c>
      <c r="AJ36" s="239">
        <f t="shared" si="27"/>
        <v>0</v>
      </c>
      <c r="AK36" s="239">
        <f t="shared" si="27"/>
        <v>0</v>
      </c>
      <c r="AL36" s="239">
        <f t="shared" si="27"/>
        <v>0</v>
      </c>
      <c r="AM36" s="239">
        <f t="shared" si="27"/>
        <v>0</v>
      </c>
      <c r="AN36" s="239">
        <f t="shared" si="27"/>
        <v>0</v>
      </c>
      <c r="AO36" s="239">
        <f t="shared" si="27"/>
        <v>0</v>
      </c>
      <c r="AP36" s="239">
        <f t="shared" si="27"/>
        <v>0</v>
      </c>
      <c r="AQ36" s="239">
        <f t="shared" si="27"/>
        <v>0</v>
      </c>
    </row>
    <row r="37" spans="2:43" x14ac:dyDescent="0.3">
      <c r="B37" s="4" t="s">
        <v>231</v>
      </c>
      <c r="C37" s="238">
        <f t="shared" si="20"/>
        <v>0</v>
      </c>
      <c r="D37" s="239">
        <f>D20</f>
        <v>0</v>
      </c>
      <c r="E37" s="239">
        <f t="shared" ref="E37:AG37" si="28">E20</f>
        <v>0</v>
      </c>
      <c r="F37" s="239">
        <f t="shared" si="28"/>
        <v>0</v>
      </c>
      <c r="G37" s="239">
        <f t="shared" si="28"/>
        <v>0</v>
      </c>
      <c r="H37" s="239">
        <f t="shared" si="28"/>
        <v>0</v>
      </c>
      <c r="I37" s="239">
        <f t="shared" si="28"/>
        <v>0</v>
      </c>
      <c r="J37" s="239">
        <f t="shared" si="28"/>
        <v>0</v>
      </c>
      <c r="K37" s="239">
        <f t="shared" si="28"/>
        <v>0</v>
      </c>
      <c r="L37" s="239">
        <f t="shared" si="28"/>
        <v>0</v>
      </c>
      <c r="M37" s="239">
        <f t="shared" si="28"/>
        <v>0</v>
      </c>
      <c r="N37" s="239">
        <f t="shared" si="28"/>
        <v>0</v>
      </c>
      <c r="O37" s="239">
        <f t="shared" si="28"/>
        <v>0</v>
      </c>
      <c r="P37" s="239">
        <f t="shared" si="28"/>
        <v>0</v>
      </c>
      <c r="Q37" s="239">
        <f t="shared" si="28"/>
        <v>0</v>
      </c>
      <c r="R37" s="239">
        <f t="shared" si="28"/>
        <v>0</v>
      </c>
      <c r="S37" s="239">
        <f t="shared" si="28"/>
        <v>0</v>
      </c>
      <c r="T37" s="239">
        <f t="shared" si="28"/>
        <v>0</v>
      </c>
      <c r="U37" s="239">
        <f t="shared" si="28"/>
        <v>0</v>
      </c>
      <c r="V37" s="239">
        <f t="shared" si="28"/>
        <v>0</v>
      </c>
      <c r="W37" s="239">
        <f t="shared" si="28"/>
        <v>0</v>
      </c>
      <c r="X37" s="239">
        <f t="shared" si="28"/>
        <v>0</v>
      </c>
      <c r="Y37" s="239">
        <f t="shared" si="28"/>
        <v>0</v>
      </c>
      <c r="Z37" s="239">
        <f t="shared" si="28"/>
        <v>0</v>
      </c>
      <c r="AA37" s="239">
        <f t="shared" si="28"/>
        <v>0</v>
      </c>
      <c r="AB37" s="239">
        <f t="shared" si="28"/>
        <v>0</v>
      </c>
      <c r="AC37" s="239">
        <f t="shared" si="28"/>
        <v>0</v>
      </c>
      <c r="AD37" s="239">
        <f t="shared" si="28"/>
        <v>0</v>
      </c>
      <c r="AE37" s="239">
        <f t="shared" si="28"/>
        <v>0</v>
      </c>
      <c r="AF37" s="239">
        <f t="shared" si="28"/>
        <v>0</v>
      </c>
      <c r="AG37" s="239">
        <f t="shared" si="28"/>
        <v>0</v>
      </c>
      <c r="AH37" s="239">
        <f t="shared" ref="AH37:AQ37" si="29">AH20</f>
        <v>0</v>
      </c>
      <c r="AI37" s="239">
        <f t="shared" si="29"/>
        <v>0</v>
      </c>
      <c r="AJ37" s="239">
        <f t="shared" si="29"/>
        <v>0</v>
      </c>
      <c r="AK37" s="239">
        <f t="shared" si="29"/>
        <v>0</v>
      </c>
      <c r="AL37" s="239">
        <f t="shared" si="29"/>
        <v>0</v>
      </c>
      <c r="AM37" s="239">
        <f t="shared" si="29"/>
        <v>0</v>
      </c>
      <c r="AN37" s="239">
        <f t="shared" si="29"/>
        <v>0</v>
      </c>
      <c r="AO37" s="239">
        <f t="shared" si="29"/>
        <v>0</v>
      </c>
      <c r="AP37" s="239">
        <f t="shared" si="29"/>
        <v>0</v>
      </c>
      <c r="AQ37" s="239">
        <f t="shared" si="29"/>
        <v>0</v>
      </c>
    </row>
    <row r="38" spans="2:43" s="2" customFormat="1" x14ac:dyDescent="0.3">
      <c r="B38" s="19" t="s">
        <v>23</v>
      </c>
      <c r="C38" s="241">
        <f t="shared" si="20"/>
        <v>0</v>
      </c>
      <c r="D38" s="241">
        <f>SUM(D35:D37)</f>
        <v>0</v>
      </c>
      <c r="E38" s="241">
        <f t="shared" ref="E38:AG38" si="30">SUM(E35:E37)</f>
        <v>0</v>
      </c>
      <c r="F38" s="241">
        <f t="shared" si="30"/>
        <v>0</v>
      </c>
      <c r="G38" s="241">
        <f t="shared" si="30"/>
        <v>0</v>
      </c>
      <c r="H38" s="241">
        <f t="shared" si="30"/>
        <v>0</v>
      </c>
      <c r="I38" s="241">
        <f t="shared" si="30"/>
        <v>0</v>
      </c>
      <c r="J38" s="241">
        <f t="shared" si="30"/>
        <v>0</v>
      </c>
      <c r="K38" s="241">
        <f t="shared" si="30"/>
        <v>0</v>
      </c>
      <c r="L38" s="241">
        <f t="shared" si="30"/>
        <v>0</v>
      </c>
      <c r="M38" s="241">
        <f t="shared" si="30"/>
        <v>0</v>
      </c>
      <c r="N38" s="241">
        <f t="shared" si="30"/>
        <v>0</v>
      </c>
      <c r="O38" s="241">
        <f t="shared" si="30"/>
        <v>0</v>
      </c>
      <c r="P38" s="241">
        <f t="shared" si="30"/>
        <v>0</v>
      </c>
      <c r="Q38" s="241">
        <f t="shared" si="30"/>
        <v>0</v>
      </c>
      <c r="R38" s="241">
        <f t="shared" si="30"/>
        <v>0</v>
      </c>
      <c r="S38" s="241">
        <f t="shared" si="30"/>
        <v>0</v>
      </c>
      <c r="T38" s="241">
        <f t="shared" si="30"/>
        <v>0</v>
      </c>
      <c r="U38" s="241">
        <f t="shared" si="30"/>
        <v>0</v>
      </c>
      <c r="V38" s="241">
        <f t="shared" si="30"/>
        <v>0</v>
      </c>
      <c r="W38" s="241">
        <f t="shared" si="30"/>
        <v>0</v>
      </c>
      <c r="X38" s="241">
        <f t="shared" si="30"/>
        <v>0</v>
      </c>
      <c r="Y38" s="241">
        <f t="shared" si="30"/>
        <v>0</v>
      </c>
      <c r="Z38" s="241">
        <f t="shared" si="30"/>
        <v>0</v>
      </c>
      <c r="AA38" s="241">
        <f t="shared" si="30"/>
        <v>0</v>
      </c>
      <c r="AB38" s="241">
        <f t="shared" si="30"/>
        <v>0</v>
      </c>
      <c r="AC38" s="241">
        <f t="shared" si="30"/>
        <v>0</v>
      </c>
      <c r="AD38" s="241">
        <f t="shared" si="30"/>
        <v>0</v>
      </c>
      <c r="AE38" s="241">
        <f t="shared" si="30"/>
        <v>0</v>
      </c>
      <c r="AF38" s="241">
        <f t="shared" si="30"/>
        <v>0</v>
      </c>
      <c r="AG38" s="241">
        <f t="shared" si="30"/>
        <v>0</v>
      </c>
      <c r="AH38" s="241">
        <f t="shared" ref="AH38:AQ38" si="31">SUM(AH35:AH37)</f>
        <v>0</v>
      </c>
      <c r="AI38" s="241">
        <f t="shared" si="31"/>
        <v>0</v>
      </c>
      <c r="AJ38" s="241">
        <f t="shared" si="31"/>
        <v>0</v>
      </c>
      <c r="AK38" s="241">
        <f t="shared" si="31"/>
        <v>0</v>
      </c>
      <c r="AL38" s="241">
        <f t="shared" si="31"/>
        <v>0</v>
      </c>
      <c r="AM38" s="241">
        <f t="shared" si="31"/>
        <v>0</v>
      </c>
      <c r="AN38" s="241">
        <f t="shared" si="31"/>
        <v>0</v>
      </c>
      <c r="AO38" s="241">
        <f t="shared" si="31"/>
        <v>0</v>
      </c>
      <c r="AP38" s="241">
        <f t="shared" si="31"/>
        <v>0</v>
      </c>
      <c r="AQ38" s="241">
        <f t="shared" si="31"/>
        <v>0</v>
      </c>
    </row>
    <row r="39" spans="2:43" x14ac:dyDescent="0.3">
      <c r="B39" s="140" t="s">
        <v>57</v>
      </c>
      <c r="C39" s="242">
        <f t="shared" si="20"/>
        <v>0</v>
      </c>
      <c r="D39" s="242">
        <f>D34-D38</f>
        <v>0</v>
      </c>
      <c r="E39" s="242">
        <f t="shared" ref="E39:AG39" si="32">E34-E38</f>
        <v>0</v>
      </c>
      <c r="F39" s="242">
        <f t="shared" si="32"/>
        <v>0</v>
      </c>
      <c r="G39" s="242">
        <f t="shared" si="32"/>
        <v>0</v>
      </c>
      <c r="H39" s="242">
        <f t="shared" si="32"/>
        <v>0</v>
      </c>
      <c r="I39" s="242">
        <f t="shared" si="32"/>
        <v>0</v>
      </c>
      <c r="J39" s="242">
        <f t="shared" si="32"/>
        <v>0</v>
      </c>
      <c r="K39" s="242">
        <f t="shared" si="32"/>
        <v>0</v>
      </c>
      <c r="L39" s="242">
        <f t="shared" si="32"/>
        <v>0</v>
      </c>
      <c r="M39" s="242">
        <f t="shared" si="32"/>
        <v>0</v>
      </c>
      <c r="N39" s="242">
        <f t="shared" si="32"/>
        <v>0</v>
      </c>
      <c r="O39" s="242">
        <f t="shared" si="32"/>
        <v>0</v>
      </c>
      <c r="P39" s="242">
        <f t="shared" si="32"/>
        <v>0</v>
      </c>
      <c r="Q39" s="242">
        <f t="shared" si="32"/>
        <v>0</v>
      </c>
      <c r="R39" s="242">
        <f t="shared" si="32"/>
        <v>0</v>
      </c>
      <c r="S39" s="242">
        <f t="shared" si="32"/>
        <v>0</v>
      </c>
      <c r="T39" s="242">
        <f t="shared" si="32"/>
        <v>0</v>
      </c>
      <c r="U39" s="242">
        <f t="shared" si="32"/>
        <v>0</v>
      </c>
      <c r="V39" s="242">
        <f t="shared" si="32"/>
        <v>0</v>
      </c>
      <c r="W39" s="242">
        <f t="shared" si="32"/>
        <v>0</v>
      </c>
      <c r="X39" s="242">
        <f t="shared" si="32"/>
        <v>0</v>
      </c>
      <c r="Y39" s="242">
        <f t="shared" si="32"/>
        <v>0</v>
      </c>
      <c r="Z39" s="242">
        <f t="shared" si="32"/>
        <v>0</v>
      </c>
      <c r="AA39" s="242">
        <f t="shared" si="32"/>
        <v>0</v>
      </c>
      <c r="AB39" s="242">
        <f t="shared" si="32"/>
        <v>0</v>
      </c>
      <c r="AC39" s="242">
        <f t="shared" si="32"/>
        <v>0</v>
      </c>
      <c r="AD39" s="242">
        <f t="shared" si="32"/>
        <v>0</v>
      </c>
      <c r="AE39" s="242">
        <f t="shared" si="32"/>
        <v>0</v>
      </c>
      <c r="AF39" s="242">
        <f t="shared" si="32"/>
        <v>0</v>
      </c>
      <c r="AG39" s="242">
        <f t="shared" si="32"/>
        <v>0</v>
      </c>
      <c r="AH39" s="242">
        <f t="shared" ref="AH39:AQ39" si="33">AH34-AH38</f>
        <v>0</v>
      </c>
      <c r="AI39" s="242">
        <f t="shared" si="33"/>
        <v>0</v>
      </c>
      <c r="AJ39" s="242">
        <f t="shared" si="33"/>
        <v>0</v>
      </c>
      <c r="AK39" s="242">
        <f t="shared" si="33"/>
        <v>0</v>
      </c>
      <c r="AL39" s="242">
        <f t="shared" si="33"/>
        <v>0</v>
      </c>
      <c r="AM39" s="242">
        <f t="shared" si="33"/>
        <v>0</v>
      </c>
      <c r="AN39" s="242">
        <f t="shared" si="33"/>
        <v>0</v>
      </c>
      <c r="AO39" s="242">
        <f t="shared" si="33"/>
        <v>0</v>
      </c>
      <c r="AP39" s="242">
        <f t="shared" si="33"/>
        <v>0</v>
      </c>
      <c r="AQ39" s="242">
        <f t="shared" si="33"/>
        <v>0</v>
      </c>
    </row>
    <row r="40" spans="2:43" x14ac:dyDescent="0.3">
      <c r="B40" s="17" t="s">
        <v>24</v>
      </c>
      <c r="C40" s="241"/>
      <c r="D40" s="239">
        <f>D39</f>
        <v>0</v>
      </c>
      <c r="E40" s="239">
        <f>D40+E39</f>
        <v>0</v>
      </c>
      <c r="F40" s="239">
        <f>E40+F39</f>
        <v>0</v>
      </c>
      <c r="G40" s="239">
        <f t="shared" ref="G40:AG40" si="34">F40+G39</f>
        <v>0</v>
      </c>
      <c r="H40" s="239">
        <f>G40+H39</f>
        <v>0</v>
      </c>
      <c r="I40" s="239">
        <f t="shared" si="34"/>
        <v>0</v>
      </c>
      <c r="J40" s="239">
        <f t="shared" si="34"/>
        <v>0</v>
      </c>
      <c r="K40" s="239">
        <f t="shared" si="34"/>
        <v>0</v>
      </c>
      <c r="L40" s="239">
        <f t="shared" si="34"/>
        <v>0</v>
      </c>
      <c r="M40" s="239">
        <f t="shared" si="34"/>
        <v>0</v>
      </c>
      <c r="N40" s="239">
        <f t="shared" si="34"/>
        <v>0</v>
      </c>
      <c r="O40" s="239">
        <f t="shared" si="34"/>
        <v>0</v>
      </c>
      <c r="P40" s="239">
        <f t="shared" si="34"/>
        <v>0</v>
      </c>
      <c r="Q40" s="239">
        <f t="shared" si="34"/>
        <v>0</v>
      </c>
      <c r="R40" s="239">
        <f t="shared" si="34"/>
        <v>0</v>
      </c>
      <c r="S40" s="239">
        <f t="shared" si="34"/>
        <v>0</v>
      </c>
      <c r="T40" s="239">
        <f t="shared" si="34"/>
        <v>0</v>
      </c>
      <c r="U40" s="239">
        <f t="shared" si="34"/>
        <v>0</v>
      </c>
      <c r="V40" s="239">
        <f t="shared" si="34"/>
        <v>0</v>
      </c>
      <c r="W40" s="239">
        <f t="shared" si="34"/>
        <v>0</v>
      </c>
      <c r="X40" s="239">
        <f t="shared" si="34"/>
        <v>0</v>
      </c>
      <c r="Y40" s="239">
        <f t="shared" si="34"/>
        <v>0</v>
      </c>
      <c r="Z40" s="239">
        <f t="shared" si="34"/>
        <v>0</v>
      </c>
      <c r="AA40" s="239">
        <f t="shared" si="34"/>
        <v>0</v>
      </c>
      <c r="AB40" s="239">
        <f t="shared" si="34"/>
        <v>0</v>
      </c>
      <c r="AC40" s="239">
        <f t="shared" si="34"/>
        <v>0</v>
      </c>
      <c r="AD40" s="239">
        <f t="shared" si="34"/>
        <v>0</v>
      </c>
      <c r="AE40" s="239">
        <f t="shared" si="34"/>
        <v>0</v>
      </c>
      <c r="AF40" s="239">
        <f t="shared" si="34"/>
        <v>0</v>
      </c>
      <c r="AG40" s="239">
        <f t="shared" si="34"/>
        <v>0</v>
      </c>
      <c r="AH40" s="239">
        <f t="shared" ref="AH40" si="35">AG40+AH39</f>
        <v>0</v>
      </c>
      <c r="AI40" s="239">
        <f t="shared" ref="AI40" si="36">AH40+AI39</f>
        <v>0</v>
      </c>
      <c r="AJ40" s="239">
        <f t="shared" ref="AJ40" si="37">AI40+AJ39</f>
        <v>0</v>
      </c>
      <c r="AK40" s="239">
        <f t="shared" ref="AK40" si="38">AJ40+AK39</f>
        <v>0</v>
      </c>
      <c r="AL40" s="239">
        <f t="shared" ref="AL40" si="39">AK40+AL39</f>
        <v>0</v>
      </c>
      <c r="AM40" s="239">
        <f t="shared" ref="AM40" si="40">AL40+AM39</f>
        <v>0</v>
      </c>
      <c r="AN40" s="239">
        <f t="shared" ref="AN40" si="41">AM40+AN39</f>
        <v>0</v>
      </c>
      <c r="AO40" s="239">
        <f t="shared" ref="AO40" si="42">AN40+AO39</f>
        <v>0</v>
      </c>
      <c r="AP40" s="239">
        <f t="shared" ref="AP40" si="43">AO40+AP39</f>
        <v>0</v>
      </c>
      <c r="AQ40" s="239">
        <f t="shared" ref="AQ40" si="44">AP40+AQ39</f>
        <v>0</v>
      </c>
    </row>
    <row r="41" spans="2:43" x14ac:dyDescent="0.3">
      <c r="B41" s="17" t="s">
        <v>242</v>
      </c>
      <c r="C41" s="241">
        <f t="shared" si="20"/>
        <v>0</v>
      </c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3"/>
      <c r="AO41" s="243"/>
      <c r="AP41" s="243"/>
      <c r="AQ41" s="243"/>
    </row>
    <row r="42" spans="2:43" x14ac:dyDescent="0.3">
      <c r="B42" s="41" t="s">
        <v>243</v>
      </c>
      <c r="C42" s="244"/>
      <c r="D42" s="244">
        <f>D39+D41</f>
        <v>0</v>
      </c>
      <c r="E42" s="244">
        <f>D42+E39+E41</f>
        <v>0</v>
      </c>
      <c r="F42" s="244">
        <f t="shared" ref="F42:AG42" si="45">E42+F39+F41</f>
        <v>0</v>
      </c>
      <c r="G42" s="244">
        <f t="shared" si="45"/>
        <v>0</v>
      </c>
      <c r="H42" s="244">
        <f t="shared" si="45"/>
        <v>0</v>
      </c>
      <c r="I42" s="244">
        <f t="shared" si="45"/>
        <v>0</v>
      </c>
      <c r="J42" s="244">
        <f t="shared" si="45"/>
        <v>0</v>
      </c>
      <c r="K42" s="244">
        <f t="shared" si="45"/>
        <v>0</v>
      </c>
      <c r="L42" s="244">
        <f t="shared" si="45"/>
        <v>0</v>
      </c>
      <c r="M42" s="244">
        <f t="shared" si="45"/>
        <v>0</v>
      </c>
      <c r="N42" s="244">
        <f t="shared" si="45"/>
        <v>0</v>
      </c>
      <c r="O42" s="244">
        <f t="shared" si="45"/>
        <v>0</v>
      </c>
      <c r="P42" s="244">
        <f t="shared" si="45"/>
        <v>0</v>
      </c>
      <c r="Q42" s="244">
        <f t="shared" si="45"/>
        <v>0</v>
      </c>
      <c r="R42" s="244">
        <f t="shared" si="45"/>
        <v>0</v>
      </c>
      <c r="S42" s="244">
        <f t="shared" si="45"/>
        <v>0</v>
      </c>
      <c r="T42" s="244">
        <f t="shared" si="45"/>
        <v>0</v>
      </c>
      <c r="U42" s="244">
        <f t="shared" si="45"/>
        <v>0</v>
      </c>
      <c r="V42" s="244">
        <f t="shared" si="45"/>
        <v>0</v>
      </c>
      <c r="W42" s="244">
        <f t="shared" si="45"/>
        <v>0</v>
      </c>
      <c r="X42" s="244">
        <f t="shared" si="45"/>
        <v>0</v>
      </c>
      <c r="Y42" s="244">
        <f t="shared" si="45"/>
        <v>0</v>
      </c>
      <c r="Z42" s="244">
        <f t="shared" si="45"/>
        <v>0</v>
      </c>
      <c r="AA42" s="244">
        <f t="shared" si="45"/>
        <v>0</v>
      </c>
      <c r="AB42" s="244">
        <f t="shared" si="45"/>
        <v>0</v>
      </c>
      <c r="AC42" s="244">
        <f t="shared" si="45"/>
        <v>0</v>
      </c>
      <c r="AD42" s="244">
        <f t="shared" si="45"/>
        <v>0</v>
      </c>
      <c r="AE42" s="244">
        <f t="shared" si="45"/>
        <v>0</v>
      </c>
      <c r="AF42" s="244">
        <f t="shared" si="45"/>
        <v>0</v>
      </c>
      <c r="AG42" s="244">
        <f t="shared" si="45"/>
        <v>0</v>
      </c>
      <c r="AH42" s="244">
        <f t="shared" ref="AH42" si="46">AG42+AH39+AH41</f>
        <v>0</v>
      </c>
      <c r="AI42" s="244">
        <f t="shared" ref="AI42" si="47">AH42+AI39+AI41</f>
        <v>0</v>
      </c>
      <c r="AJ42" s="244">
        <f t="shared" ref="AJ42" si="48">AI42+AJ39+AJ41</f>
        <v>0</v>
      </c>
      <c r="AK42" s="244">
        <f t="shared" ref="AK42" si="49">AJ42+AK39+AK41</f>
        <v>0</v>
      </c>
      <c r="AL42" s="244">
        <f t="shared" ref="AL42" si="50">AK42+AL39+AL41</f>
        <v>0</v>
      </c>
      <c r="AM42" s="244">
        <f t="shared" ref="AM42" si="51">AL42+AM39+AM41</f>
        <v>0</v>
      </c>
      <c r="AN42" s="244">
        <f t="shared" ref="AN42" si="52">AM42+AN39+AN41</f>
        <v>0</v>
      </c>
      <c r="AO42" s="244">
        <f t="shared" ref="AO42" si="53">AN42+AO39+AO41</f>
        <v>0</v>
      </c>
      <c r="AP42" s="244">
        <f t="shared" ref="AP42" si="54">AO42+AP39+AP41</f>
        <v>0</v>
      </c>
      <c r="AQ42" s="244">
        <f t="shared" ref="AQ42" si="55">AP42+AQ39+AQ41</f>
        <v>0</v>
      </c>
    </row>
    <row r="45" spans="2:43" x14ac:dyDescent="0.3">
      <c r="B45" s="26" t="s">
        <v>246</v>
      </c>
      <c r="C45" s="26"/>
      <c r="D45" s="4" t="s">
        <v>10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</row>
    <row r="46" spans="2:43" x14ac:dyDescent="0.3">
      <c r="B46" s="5"/>
      <c r="C46" s="5"/>
      <c r="D46" s="6">
        <v>1</v>
      </c>
      <c r="E46" s="6">
        <v>2</v>
      </c>
      <c r="F46" s="6">
        <v>3</v>
      </c>
      <c r="G46" s="6">
        <v>4</v>
      </c>
      <c r="H46" s="6">
        <v>5</v>
      </c>
      <c r="I46" s="6">
        <v>6</v>
      </c>
      <c r="J46" s="6">
        <v>7</v>
      </c>
      <c r="K46" s="6">
        <v>8</v>
      </c>
      <c r="L46" s="6">
        <v>9</v>
      </c>
      <c r="M46" s="6">
        <v>10</v>
      </c>
      <c r="N46" s="6">
        <v>11</v>
      </c>
      <c r="O46" s="6">
        <v>12</v>
      </c>
      <c r="P46" s="6">
        <v>13</v>
      </c>
      <c r="Q46" s="6">
        <v>14</v>
      </c>
      <c r="R46" s="6">
        <v>15</v>
      </c>
      <c r="S46" s="6">
        <v>16</v>
      </c>
      <c r="T46" s="6">
        <v>17</v>
      </c>
      <c r="U46" s="6">
        <v>18</v>
      </c>
      <c r="V46" s="6">
        <v>19</v>
      </c>
      <c r="W46" s="6">
        <v>20</v>
      </c>
      <c r="X46" s="6">
        <v>21</v>
      </c>
      <c r="Y46" s="6">
        <v>22</v>
      </c>
      <c r="Z46" s="6">
        <v>23</v>
      </c>
      <c r="AA46" s="6">
        <v>24</v>
      </c>
      <c r="AB46" s="6">
        <v>25</v>
      </c>
      <c r="AC46" s="6">
        <v>26</v>
      </c>
      <c r="AD46" s="6">
        <v>27</v>
      </c>
      <c r="AE46" s="6">
        <v>28</v>
      </c>
      <c r="AF46" s="6">
        <v>29</v>
      </c>
      <c r="AG46" s="6">
        <v>30</v>
      </c>
      <c r="AH46" s="6">
        <v>31</v>
      </c>
      <c r="AI46" s="6">
        <v>32</v>
      </c>
      <c r="AJ46" s="6">
        <v>33</v>
      </c>
      <c r="AK46" s="6">
        <v>34</v>
      </c>
      <c r="AL46" s="6">
        <v>35</v>
      </c>
      <c r="AM46" s="6">
        <v>36</v>
      </c>
      <c r="AN46" s="6">
        <v>37</v>
      </c>
      <c r="AO46" s="6">
        <v>38</v>
      </c>
      <c r="AP46" s="6">
        <v>39</v>
      </c>
      <c r="AQ46" s="6">
        <v>40</v>
      </c>
    </row>
    <row r="47" spans="2:43" x14ac:dyDescent="0.3">
      <c r="B47" s="7" t="s">
        <v>48</v>
      </c>
      <c r="C47" s="263" t="s">
        <v>9</v>
      </c>
      <c r="D47" s="8">
        <f>D4</f>
        <v>2024</v>
      </c>
      <c r="E47" s="8">
        <f t="shared" ref="E47:AG47" si="56">E4</f>
        <v>2025</v>
      </c>
      <c r="F47" s="8">
        <f t="shared" si="56"/>
        <v>2026</v>
      </c>
      <c r="G47" s="8">
        <f t="shared" si="56"/>
        <v>2027</v>
      </c>
      <c r="H47" s="8">
        <f t="shared" si="56"/>
        <v>2028</v>
      </c>
      <c r="I47" s="8">
        <f t="shared" si="56"/>
        <v>2029</v>
      </c>
      <c r="J47" s="8">
        <f t="shared" si="56"/>
        <v>2030</v>
      </c>
      <c r="K47" s="8">
        <f t="shared" si="56"/>
        <v>2031</v>
      </c>
      <c r="L47" s="8">
        <f t="shared" si="56"/>
        <v>2032</v>
      </c>
      <c r="M47" s="8">
        <f t="shared" si="56"/>
        <v>2033</v>
      </c>
      <c r="N47" s="8">
        <f t="shared" si="56"/>
        <v>2034</v>
      </c>
      <c r="O47" s="8">
        <f t="shared" si="56"/>
        <v>2035</v>
      </c>
      <c r="P47" s="8">
        <f t="shared" si="56"/>
        <v>2036</v>
      </c>
      <c r="Q47" s="8">
        <f t="shared" si="56"/>
        <v>2037</v>
      </c>
      <c r="R47" s="8">
        <f t="shared" si="56"/>
        <v>2038</v>
      </c>
      <c r="S47" s="8">
        <f t="shared" si="56"/>
        <v>2039</v>
      </c>
      <c r="T47" s="8">
        <f t="shared" si="56"/>
        <v>2040</v>
      </c>
      <c r="U47" s="8">
        <f t="shared" si="56"/>
        <v>2041</v>
      </c>
      <c r="V47" s="8">
        <f t="shared" si="56"/>
        <v>2042</v>
      </c>
      <c r="W47" s="8">
        <f t="shared" si="56"/>
        <v>2043</v>
      </c>
      <c r="X47" s="8">
        <f t="shared" si="56"/>
        <v>2044</v>
      </c>
      <c r="Y47" s="8">
        <f t="shared" si="56"/>
        <v>2045</v>
      </c>
      <c r="Z47" s="8">
        <f t="shared" si="56"/>
        <v>2046</v>
      </c>
      <c r="AA47" s="8">
        <f t="shared" si="56"/>
        <v>2047</v>
      </c>
      <c r="AB47" s="8">
        <f t="shared" si="56"/>
        <v>2048</v>
      </c>
      <c r="AC47" s="8">
        <f t="shared" si="56"/>
        <v>2049</v>
      </c>
      <c r="AD47" s="8">
        <f t="shared" si="56"/>
        <v>2050</v>
      </c>
      <c r="AE47" s="8">
        <f t="shared" si="56"/>
        <v>2051</v>
      </c>
      <c r="AF47" s="8">
        <f t="shared" si="56"/>
        <v>2052</v>
      </c>
      <c r="AG47" s="8">
        <f t="shared" si="56"/>
        <v>2053</v>
      </c>
      <c r="AH47" s="8">
        <f t="shared" ref="AH47:AQ47" si="57">AH4</f>
        <v>2054</v>
      </c>
      <c r="AI47" s="8">
        <f t="shared" si="57"/>
        <v>2055</v>
      </c>
      <c r="AJ47" s="8">
        <f t="shared" si="57"/>
        <v>2056</v>
      </c>
      <c r="AK47" s="8">
        <f t="shared" si="57"/>
        <v>2057</v>
      </c>
      <c r="AL47" s="8">
        <f t="shared" si="57"/>
        <v>2058</v>
      </c>
      <c r="AM47" s="8">
        <f t="shared" si="57"/>
        <v>2059</v>
      </c>
      <c r="AN47" s="8">
        <f t="shared" si="57"/>
        <v>2060</v>
      </c>
      <c r="AO47" s="8">
        <f t="shared" si="57"/>
        <v>2061</v>
      </c>
      <c r="AP47" s="8">
        <f t="shared" si="57"/>
        <v>2062</v>
      </c>
      <c r="AQ47" s="8">
        <f t="shared" si="57"/>
        <v>2063</v>
      </c>
    </row>
    <row r="48" spans="2:43" x14ac:dyDescent="0.3">
      <c r="B48" s="4" t="s">
        <v>240</v>
      </c>
      <c r="C48" s="238">
        <f>SUM(D48:AG48)</f>
        <v>0</v>
      </c>
      <c r="D48" s="239">
        <f>'05 Financovanie'!D25-'01 Investičné výdavky'!D31-'01 Investičné výdavky'!D32-'01 Investičné výdavky'!D34</f>
        <v>0</v>
      </c>
      <c r="E48" s="239">
        <f>'05 Financovanie'!E25-'01 Investičné výdavky'!E31-'01 Investičné výdavky'!E32-'01 Investičné výdavky'!E34</f>
        <v>0</v>
      </c>
      <c r="F48" s="239">
        <f>'05 Financovanie'!F25-'01 Investičné výdavky'!F31-'01 Investičné výdavky'!F32-'01 Investičné výdavky'!F34</f>
        <v>0</v>
      </c>
      <c r="G48" s="239">
        <f>'05 Financovanie'!G25-'01 Investičné výdavky'!G31-'01 Investičné výdavky'!G32-'01 Investičné výdavky'!G34</f>
        <v>0</v>
      </c>
      <c r="H48" s="239">
        <f>'05 Financovanie'!H25-'01 Investičné výdavky'!H31-'01 Investičné výdavky'!H32-'01 Investičné výdavky'!H34</f>
        <v>0</v>
      </c>
      <c r="I48" s="239">
        <f>'05 Financovanie'!I25-'01 Investičné výdavky'!I31-'01 Investičné výdavky'!I32-'01 Investičné výdavky'!I34</f>
        <v>0</v>
      </c>
      <c r="J48" s="239"/>
      <c r="K48" s="239"/>
      <c r="L48" s="239"/>
      <c r="M48" s="239"/>
      <c r="N48" s="239"/>
      <c r="O48" s="239"/>
      <c r="P48" s="239"/>
      <c r="Q48" s="239"/>
      <c r="R48" s="239"/>
      <c r="S48" s="239"/>
      <c r="T48" s="239"/>
      <c r="U48" s="239"/>
      <c r="V48" s="239"/>
      <c r="W48" s="239"/>
      <c r="X48" s="239"/>
      <c r="Y48" s="239"/>
      <c r="Z48" s="239"/>
      <c r="AA48" s="239"/>
      <c r="AB48" s="239"/>
      <c r="AC48" s="239"/>
      <c r="AD48" s="239"/>
      <c r="AE48" s="239"/>
      <c r="AF48" s="239"/>
      <c r="AG48" s="239"/>
      <c r="AH48" s="239"/>
      <c r="AI48" s="239"/>
      <c r="AJ48" s="239"/>
      <c r="AK48" s="239"/>
      <c r="AL48" s="239"/>
      <c r="AM48" s="239"/>
      <c r="AN48" s="239"/>
      <c r="AO48" s="239"/>
      <c r="AP48" s="239"/>
      <c r="AQ48" s="239"/>
    </row>
    <row r="49" spans="2:43" x14ac:dyDescent="0.3">
      <c r="B49" s="141" t="s">
        <v>245</v>
      </c>
      <c r="C49" s="240">
        <f t="shared" ref="C49:C55" si="58">SUM(D49:AG49)</f>
        <v>0</v>
      </c>
      <c r="D49" s="240">
        <f>'04 Prevádzkové príjmy'!D15</f>
        <v>0</v>
      </c>
      <c r="E49" s="240">
        <f>'04 Prevádzkové príjmy'!E15</f>
        <v>0</v>
      </c>
      <c r="F49" s="240">
        <f>'04 Prevádzkové príjmy'!F15</f>
        <v>0</v>
      </c>
      <c r="G49" s="240">
        <f>'04 Prevádzkové príjmy'!G15</f>
        <v>0</v>
      </c>
      <c r="H49" s="240">
        <f>'04 Prevádzkové príjmy'!H15</f>
        <v>0</v>
      </c>
      <c r="I49" s="240">
        <f>'04 Prevádzkové príjmy'!I15</f>
        <v>0</v>
      </c>
      <c r="J49" s="240">
        <f>'04 Prevádzkové príjmy'!J15</f>
        <v>0</v>
      </c>
      <c r="K49" s="240">
        <f>'04 Prevádzkové príjmy'!K15</f>
        <v>0</v>
      </c>
      <c r="L49" s="240">
        <f>'04 Prevádzkové príjmy'!L15</f>
        <v>0</v>
      </c>
      <c r="M49" s="240">
        <f>'04 Prevádzkové príjmy'!M15</f>
        <v>0</v>
      </c>
      <c r="N49" s="240">
        <f>'04 Prevádzkové príjmy'!N15</f>
        <v>0</v>
      </c>
      <c r="O49" s="240">
        <f>'04 Prevádzkové príjmy'!O15</f>
        <v>0</v>
      </c>
      <c r="P49" s="240">
        <f>'04 Prevádzkové príjmy'!P15</f>
        <v>0</v>
      </c>
      <c r="Q49" s="240">
        <f>'04 Prevádzkové príjmy'!Q15</f>
        <v>0</v>
      </c>
      <c r="R49" s="240">
        <f>'04 Prevádzkové príjmy'!R15</f>
        <v>0</v>
      </c>
      <c r="S49" s="240">
        <f>'04 Prevádzkové príjmy'!S15</f>
        <v>0</v>
      </c>
      <c r="T49" s="240">
        <f>'04 Prevádzkové príjmy'!T15</f>
        <v>0</v>
      </c>
      <c r="U49" s="240">
        <f>'04 Prevádzkové príjmy'!U15</f>
        <v>0</v>
      </c>
      <c r="V49" s="240">
        <f>'04 Prevádzkové príjmy'!V15</f>
        <v>0</v>
      </c>
      <c r="W49" s="240">
        <f>'04 Prevádzkové príjmy'!W15</f>
        <v>0</v>
      </c>
      <c r="X49" s="240">
        <f>'04 Prevádzkové príjmy'!X15</f>
        <v>0</v>
      </c>
      <c r="Y49" s="240">
        <f>'04 Prevádzkové príjmy'!Y15</f>
        <v>0</v>
      </c>
      <c r="Z49" s="240">
        <f>'04 Prevádzkové príjmy'!Z15</f>
        <v>0</v>
      </c>
      <c r="AA49" s="240">
        <f>'04 Prevádzkové príjmy'!AA15</f>
        <v>0</v>
      </c>
      <c r="AB49" s="240">
        <f>'04 Prevádzkové príjmy'!AB15</f>
        <v>0</v>
      </c>
      <c r="AC49" s="240">
        <f>'04 Prevádzkové príjmy'!AC15</f>
        <v>0</v>
      </c>
      <c r="AD49" s="240">
        <f>'04 Prevádzkové príjmy'!AD15</f>
        <v>0</v>
      </c>
      <c r="AE49" s="240">
        <f>'04 Prevádzkové príjmy'!AE15</f>
        <v>0</v>
      </c>
      <c r="AF49" s="240">
        <f>'04 Prevádzkové príjmy'!AF15</f>
        <v>0</v>
      </c>
      <c r="AG49" s="240">
        <f>'04 Prevádzkové príjmy'!AG15</f>
        <v>0</v>
      </c>
      <c r="AH49" s="240">
        <f>'04 Prevádzkové príjmy'!AH15</f>
        <v>0</v>
      </c>
      <c r="AI49" s="240">
        <f>'04 Prevádzkové príjmy'!AI15</f>
        <v>0</v>
      </c>
      <c r="AJ49" s="240">
        <f>'04 Prevádzkové príjmy'!AJ15</f>
        <v>0</v>
      </c>
      <c r="AK49" s="240">
        <f>'04 Prevádzkové príjmy'!AK15</f>
        <v>0</v>
      </c>
      <c r="AL49" s="240">
        <f>'04 Prevádzkové príjmy'!AL15</f>
        <v>0</v>
      </c>
      <c r="AM49" s="240">
        <f>'04 Prevádzkové príjmy'!AM15</f>
        <v>0</v>
      </c>
      <c r="AN49" s="240">
        <f>'04 Prevádzkové príjmy'!AN15</f>
        <v>0</v>
      </c>
      <c r="AO49" s="240">
        <f>'04 Prevádzkové príjmy'!AO15</f>
        <v>0</v>
      </c>
      <c r="AP49" s="240">
        <f>'04 Prevádzkové príjmy'!AP15</f>
        <v>0</v>
      </c>
      <c r="AQ49" s="240">
        <f>'04 Prevádzkové príjmy'!AQ15</f>
        <v>0</v>
      </c>
    </row>
    <row r="50" spans="2:43" s="2" customFormat="1" x14ac:dyDescent="0.3">
      <c r="B50" s="19" t="s">
        <v>11</v>
      </c>
      <c r="C50" s="241">
        <f t="shared" si="58"/>
        <v>0</v>
      </c>
      <c r="D50" s="241">
        <f>SUM(D48:D49)</f>
        <v>0</v>
      </c>
      <c r="E50" s="241">
        <f t="shared" ref="E50" si="59">SUM(E48:E49)</f>
        <v>0</v>
      </c>
      <c r="F50" s="241">
        <f t="shared" ref="F50" si="60">SUM(F48:F49)</f>
        <v>0</v>
      </c>
      <c r="G50" s="241">
        <f t="shared" ref="G50" si="61">SUM(G48:G49)</f>
        <v>0</v>
      </c>
      <c r="H50" s="241">
        <f t="shared" ref="H50" si="62">SUM(H48:H49)</f>
        <v>0</v>
      </c>
      <c r="I50" s="241">
        <f t="shared" ref="I50" si="63">SUM(I48:I49)</f>
        <v>0</v>
      </c>
      <c r="J50" s="241">
        <f t="shared" ref="J50" si="64">SUM(J48:J49)</f>
        <v>0</v>
      </c>
      <c r="K50" s="241">
        <f t="shared" ref="K50" si="65">SUM(K48:K49)</f>
        <v>0</v>
      </c>
      <c r="L50" s="241">
        <f t="shared" ref="L50" si="66">SUM(L48:L49)</f>
        <v>0</v>
      </c>
      <c r="M50" s="241">
        <f t="shared" ref="M50" si="67">SUM(M48:M49)</f>
        <v>0</v>
      </c>
      <c r="N50" s="241">
        <f t="shared" ref="N50" si="68">SUM(N48:N49)</f>
        <v>0</v>
      </c>
      <c r="O50" s="241">
        <f t="shared" ref="O50" si="69">SUM(O48:O49)</f>
        <v>0</v>
      </c>
      <c r="P50" s="241">
        <f t="shared" ref="P50" si="70">SUM(P48:P49)</f>
        <v>0</v>
      </c>
      <c r="Q50" s="241">
        <f t="shared" ref="Q50" si="71">SUM(Q48:Q49)</f>
        <v>0</v>
      </c>
      <c r="R50" s="241">
        <f t="shared" ref="R50" si="72">SUM(R48:R49)</f>
        <v>0</v>
      </c>
      <c r="S50" s="241">
        <f t="shared" ref="S50" si="73">SUM(S48:S49)</f>
        <v>0</v>
      </c>
      <c r="T50" s="241">
        <f t="shared" ref="T50" si="74">SUM(T48:T49)</f>
        <v>0</v>
      </c>
      <c r="U50" s="241">
        <f t="shared" ref="U50" si="75">SUM(U48:U49)</f>
        <v>0</v>
      </c>
      <c r="V50" s="241">
        <f t="shared" ref="V50" si="76">SUM(V48:V49)</f>
        <v>0</v>
      </c>
      <c r="W50" s="241">
        <f t="shared" ref="W50" si="77">SUM(W48:W49)</f>
        <v>0</v>
      </c>
      <c r="X50" s="241">
        <f t="shared" ref="X50" si="78">SUM(X48:X49)</f>
        <v>0</v>
      </c>
      <c r="Y50" s="241">
        <f t="shared" ref="Y50" si="79">SUM(Y48:Y49)</f>
        <v>0</v>
      </c>
      <c r="Z50" s="241">
        <f t="shared" ref="Z50" si="80">SUM(Z48:Z49)</f>
        <v>0</v>
      </c>
      <c r="AA50" s="241">
        <f t="shared" ref="AA50" si="81">SUM(AA48:AA49)</f>
        <v>0</v>
      </c>
      <c r="AB50" s="241">
        <f t="shared" ref="AB50" si="82">SUM(AB48:AB49)</f>
        <v>0</v>
      </c>
      <c r="AC50" s="241">
        <f t="shared" ref="AC50" si="83">SUM(AC48:AC49)</f>
        <v>0</v>
      </c>
      <c r="AD50" s="241">
        <f t="shared" ref="AD50" si="84">SUM(AD48:AD49)</f>
        <v>0</v>
      </c>
      <c r="AE50" s="241">
        <f t="shared" ref="AE50" si="85">SUM(AE48:AE49)</f>
        <v>0</v>
      </c>
      <c r="AF50" s="241">
        <f t="shared" ref="AF50" si="86">SUM(AF48:AF49)</f>
        <v>0</v>
      </c>
      <c r="AG50" s="241">
        <f t="shared" ref="AG50:AQ50" si="87">SUM(AG48:AG49)</f>
        <v>0</v>
      </c>
      <c r="AH50" s="241">
        <f t="shared" si="87"/>
        <v>0</v>
      </c>
      <c r="AI50" s="241">
        <f t="shared" si="87"/>
        <v>0</v>
      </c>
      <c r="AJ50" s="241">
        <f t="shared" si="87"/>
        <v>0</v>
      </c>
      <c r="AK50" s="241">
        <f t="shared" si="87"/>
        <v>0</v>
      </c>
      <c r="AL50" s="241">
        <f t="shared" si="87"/>
        <v>0</v>
      </c>
      <c r="AM50" s="241">
        <f t="shared" si="87"/>
        <v>0</v>
      </c>
      <c r="AN50" s="241">
        <f t="shared" si="87"/>
        <v>0</v>
      </c>
      <c r="AO50" s="241">
        <f t="shared" si="87"/>
        <v>0</v>
      </c>
      <c r="AP50" s="241">
        <f t="shared" si="87"/>
        <v>0</v>
      </c>
      <c r="AQ50" s="241">
        <f t="shared" si="87"/>
        <v>0</v>
      </c>
    </row>
    <row r="51" spans="2:43" x14ac:dyDescent="0.3">
      <c r="B51" s="4" t="s">
        <v>71</v>
      </c>
      <c r="C51" s="238">
        <f t="shared" si="58"/>
        <v>0</v>
      </c>
      <c r="D51" s="239">
        <f>D5</f>
        <v>0</v>
      </c>
      <c r="E51" s="239">
        <f t="shared" ref="E51:I51" si="88">E5</f>
        <v>0</v>
      </c>
      <c r="F51" s="239">
        <f t="shared" si="88"/>
        <v>0</v>
      </c>
      <c r="G51" s="239">
        <f t="shared" si="88"/>
        <v>0</v>
      </c>
      <c r="H51" s="239">
        <f t="shared" si="88"/>
        <v>0</v>
      </c>
      <c r="I51" s="239">
        <f t="shared" si="88"/>
        <v>0</v>
      </c>
      <c r="J51" s="239"/>
      <c r="K51" s="239"/>
      <c r="L51" s="239"/>
      <c r="M51" s="239"/>
      <c r="N51" s="239"/>
      <c r="O51" s="239"/>
      <c r="P51" s="239"/>
      <c r="Q51" s="239"/>
      <c r="R51" s="239"/>
      <c r="S51" s="239"/>
      <c r="T51" s="239"/>
      <c r="U51" s="239"/>
      <c r="V51" s="239"/>
      <c r="W51" s="239"/>
      <c r="X51" s="239"/>
      <c r="Y51" s="239"/>
      <c r="Z51" s="239"/>
      <c r="AA51" s="239"/>
      <c r="AB51" s="239"/>
      <c r="AC51" s="239"/>
      <c r="AD51" s="239"/>
      <c r="AE51" s="239"/>
      <c r="AF51" s="239"/>
      <c r="AG51" s="239"/>
      <c r="AH51" s="239"/>
      <c r="AI51" s="239"/>
      <c r="AJ51" s="239"/>
      <c r="AK51" s="239"/>
      <c r="AL51" s="239"/>
      <c r="AM51" s="239"/>
      <c r="AN51" s="239"/>
      <c r="AO51" s="239"/>
      <c r="AP51" s="239"/>
      <c r="AQ51" s="239"/>
    </row>
    <row r="52" spans="2:43" x14ac:dyDescent="0.3">
      <c r="B52" s="141" t="s">
        <v>244</v>
      </c>
      <c r="C52" s="240">
        <f t="shared" si="58"/>
        <v>0</v>
      </c>
      <c r="D52" s="240">
        <f>'03 Prevádzkové výdavky'!D21</f>
        <v>0</v>
      </c>
      <c r="E52" s="240">
        <f>'03 Prevádzkové výdavky'!E21</f>
        <v>0</v>
      </c>
      <c r="F52" s="240">
        <f>'03 Prevádzkové výdavky'!F21</f>
        <v>0</v>
      </c>
      <c r="G52" s="240">
        <f>'03 Prevádzkové výdavky'!G21</f>
        <v>0</v>
      </c>
      <c r="H52" s="240">
        <f>'03 Prevádzkové výdavky'!H21</f>
        <v>0</v>
      </c>
      <c r="I52" s="240">
        <f>'03 Prevádzkové výdavky'!I21</f>
        <v>0</v>
      </c>
      <c r="J52" s="240">
        <f>'03 Prevádzkové výdavky'!J21</f>
        <v>0</v>
      </c>
      <c r="K52" s="240">
        <f>'03 Prevádzkové výdavky'!K21</f>
        <v>0</v>
      </c>
      <c r="L52" s="240">
        <f>'03 Prevádzkové výdavky'!L21</f>
        <v>0</v>
      </c>
      <c r="M52" s="240">
        <f>'03 Prevádzkové výdavky'!M21</f>
        <v>0</v>
      </c>
      <c r="N52" s="240">
        <f>'03 Prevádzkové výdavky'!N21</f>
        <v>0</v>
      </c>
      <c r="O52" s="240">
        <f>'03 Prevádzkové výdavky'!O21</f>
        <v>0</v>
      </c>
      <c r="P52" s="240">
        <f>'03 Prevádzkové výdavky'!P21</f>
        <v>0</v>
      </c>
      <c r="Q52" s="240">
        <f>'03 Prevádzkové výdavky'!Q21</f>
        <v>0</v>
      </c>
      <c r="R52" s="240">
        <f>'03 Prevádzkové výdavky'!R21</f>
        <v>0</v>
      </c>
      <c r="S52" s="240">
        <f>'03 Prevádzkové výdavky'!S21</f>
        <v>0</v>
      </c>
      <c r="T52" s="240">
        <f>'03 Prevádzkové výdavky'!T21</f>
        <v>0</v>
      </c>
      <c r="U52" s="240">
        <f>'03 Prevádzkové výdavky'!U21</f>
        <v>0</v>
      </c>
      <c r="V52" s="240">
        <f>'03 Prevádzkové výdavky'!V21</f>
        <v>0</v>
      </c>
      <c r="W52" s="240">
        <f>'03 Prevádzkové výdavky'!W21</f>
        <v>0</v>
      </c>
      <c r="X52" s="240">
        <f>'03 Prevádzkové výdavky'!X21</f>
        <v>0</v>
      </c>
      <c r="Y52" s="240">
        <f>'03 Prevádzkové výdavky'!Y21</f>
        <v>0</v>
      </c>
      <c r="Z52" s="240">
        <f>'03 Prevádzkové výdavky'!Z21</f>
        <v>0</v>
      </c>
      <c r="AA52" s="240">
        <f>'03 Prevádzkové výdavky'!AA21</f>
        <v>0</v>
      </c>
      <c r="AB52" s="240">
        <f>'03 Prevádzkové výdavky'!AB21</f>
        <v>0</v>
      </c>
      <c r="AC52" s="240">
        <f>'03 Prevádzkové výdavky'!AC21</f>
        <v>0</v>
      </c>
      <c r="AD52" s="240">
        <f>'03 Prevádzkové výdavky'!AD21</f>
        <v>0</v>
      </c>
      <c r="AE52" s="240">
        <f>'03 Prevádzkové výdavky'!AE21</f>
        <v>0</v>
      </c>
      <c r="AF52" s="240">
        <f>'03 Prevádzkové výdavky'!AF21</f>
        <v>0</v>
      </c>
      <c r="AG52" s="240">
        <f>'03 Prevádzkové výdavky'!AG21</f>
        <v>0</v>
      </c>
      <c r="AH52" s="240">
        <f>'03 Prevádzkové výdavky'!AH21</f>
        <v>0</v>
      </c>
      <c r="AI52" s="240">
        <f>'03 Prevádzkové výdavky'!AI21</f>
        <v>0</v>
      </c>
      <c r="AJ52" s="240">
        <f>'03 Prevádzkové výdavky'!AJ21</f>
        <v>0</v>
      </c>
      <c r="AK52" s="240">
        <f>'03 Prevádzkové výdavky'!AK21</f>
        <v>0</v>
      </c>
      <c r="AL52" s="240">
        <f>'03 Prevádzkové výdavky'!AL21</f>
        <v>0</v>
      </c>
      <c r="AM52" s="240">
        <f>'03 Prevádzkové výdavky'!AM21</f>
        <v>0</v>
      </c>
      <c r="AN52" s="240">
        <f>'03 Prevádzkové výdavky'!AN21</f>
        <v>0</v>
      </c>
      <c r="AO52" s="240">
        <f>'03 Prevádzkové výdavky'!AO21</f>
        <v>0</v>
      </c>
      <c r="AP52" s="240">
        <f>'03 Prevádzkové výdavky'!AP21</f>
        <v>0</v>
      </c>
      <c r="AQ52" s="240">
        <f>'03 Prevádzkové výdavky'!AQ21</f>
        <v>0</v>
      </c>
    </row>
    <row r="53" spans="2:43" x14ac:dyDescent="0.3">
      <c r="B53" s="4" t="s">
        <v>231</v>
      </c>
      <c r="C53" s="238">
        <f t="shared" si="58"/>
        <v>0</v>
      </c>
      <c r="D53" s="239">
        <f>D20</f>
        <v>0</v>
      </c>
      <c r="E53" s="239">
        <f t="shared" ref="E53:AG53" si="89">E20</f>
        <v>0</v>
      </c>
      <c r="F53" s="239">
        <f t="shared" si="89"/>
        <v>0</v>
      </c>
      <c r="G53" s="239">
        <f t="shared" si="89"/>
        <v>0</v>
      </c>
      <c r="H53" s="239">
        <f t="shared" si="89"/>
        <v>0</v>
      </c>
      <c r="I53" s="239">
        <f t="shared" si="89"/>
        <v>0</v>
      </c>
      <c r="J53" s="239">
        <f t="shared" si="89"/>
        <v>0</v>
      </c>
      <c r="K53" s="239">
        <f t="shared" si="89"/>
        <v>0</v>
      </c>
      <c r="L53" s="239">
        <f t="shared" si="89"/>
        <v>0</v>
      </c>
      <c r="M53" s="239">
        <f t="shared" si="89"/>
        <v>0</v>
      </c>
      <c r="N53" s="239">
        <f t="shared" si="89"/>
        <v>0</v>
      </c>
      <c r="O53" s="239">
        <f t="shared" si="89"/>
        <v>0</v>
      </c>
      <c r="P53" s="239">
        <f t="shared" si="89"/>
        <v>0</v>
      </c>
      <c r="Q53" s="239">
        <f t="shared" si="89"/>
        <v>0</v>
      </c>
      <c r="R53" s="239">
        <f t="shared" si="89"/>
        <v>0</v>
      </c>
      <c r="S53" s="239">
        <f t="shared" si="89"/>
        <v>0</v>
      </c>
      <c r="T53" s="239">
        <f t="shared" si="89"/>
        <v>0</v>
      </c>
      <c r="U53" s="239">
        <f t="shared" si="89"/>
        <v>0</v>
      </c>
      <c r="V53" s="239">
        <f t="shared" si="89"/>
        <v>0</v>
      </c>
      <c r="W53" s="239">
        <f t="shared" si="89"/>
        <v>0</v>
      </c>
      <c r="X53" s="239">
        <f t="shared" si="89"/>
        <v>0</v>
      </c>
      <c r="Y53" s="239">
        <f t="shared" si="89"/>
        <v>0</v>
      </c>
      <c r="Z53" s="239">
        <f t="shared" si="89"/>
        <v>0</v>
      </c>
      <c r="AA53" s="239">
        <f t="shared" si="89"/>
        <v>0</v>
      </c>
      <c r="AB53" s="239">
        <f t="shared" si="89"/>
        <v>0</v>
      </c>
      <c r="AC53" s="239">
        <f t="shared" si="89"/>
        <v>0</v>
      </c>
      <c r="AD53" s="239">
        <f t="shared" si="89"/>
        <v>0</v>
      </c>
      <c r="AE53" s="239">
        <f t="shared" si="89"/>
        <v>0</v>
      </c>
      <c r="AF53" s="239">
        <f t="shared" si="89"/>
        <v>0</v>
      </c>
      <c r="AG53" s="239">
        <f t="shared" si="89"/>
        <v>0</v>
      </c>
      <c r="AH53" s="239">
        <f t="shared" ref="AH53:AQ53" si="90">AH20</f>
        <v>0</v>
      </c>
      <c r="AI53" s="239">
        <f t="shared" si="90"/>
        <v>0</v>
      </c>
      <c r="AJ53" s="239">
        <f t="shared" si="90"/>
        <v>0</v>
      </c>
      <c r="AK53" s="239">
        <f t="shared" si="90"/>
        <v>0</v>
      </c>
      <c r="AL53" s="239">
        <f t="shared" si="90"/>
        <v>0</v>
      </c>
      <c r="AM53" s="239">
        <f t="shared" si="90"/>
        <v>0</v>
      </c>
      <c r="AN53" s="239">
        <f t="shared" si="90"/>
        <v>0</v>
      </c>
      <c r="AO53" s="239">
        <f t="shared" si="90"/>
        <v>0</v>
      </c>
      <c r="AP53" s="239">
        <f t="shared" si="90"/>
        <v>0</v>
      </c>
      <c r="AQ53" s="239">
        <f t="shared" si="90"/>
        <v>0</v>
      </c>
    </row>
    <row r="54" spans="2:43" s="2" customFormat="1" x14ac:dyDescent="0.3">
      <c r="B54" s="19" t="s">
        <v>23</v>
      </c>
      <c r="C54" s="241">
        <f t="shared" si="58"/>
        <v>0</v>
      </c>
      <c r="D54" s="241">
        <f>SUM(D51:D53)</f>
        <v>0</v>
      </c>
      <c r="E54" s="241">
        <f t="shared" ref="E54" si="91">SUM(E51:E53)</f>
        <v>0</v>
      </c>
      <c r="F54" s="241">
        <f t="shared" ref="F54" si="92">SUM(F51:F53)</f>
        <v>0</v>
      </c>
      <c r="G54" s="241">
        <f t="shared" ref="G54" si="93">SUM(G51:G53)</f>
        <v>0</v>
      </c>
      <c r="H54" s="241">
        <f t="shared" ref="H54" si="94">SUM(H51:H53)</f>
        <v>0</v>
      </c>
      <c r="I54" s="241">
        <f t="shared" ref="I54" si="95">SUM(I51:I53)</f>
        <v>0</v>
      </c>
      <c r="J54" s="241">
        <f t="shared" ref="J54" si="96">SUM(J51:J53)</f>
        <v>0</v>
      </c>
      <c r="K54" s="241">
        <f t="shared" ref="K54" si="97">SUM(K51:K53)</f>
        <v>0</v>
      </c>
      <c r="L54" s="241">
        <f t="shared" ref="L54" si="98">SUM(L51:L53)</f>
        <v>0</v>
      </c>
      <c r="M54" s="241">
        <f t="shared" ref="M54" si="99">SUM(M51:M53)</f>
        <v>0</v>
      </c>
      <c r="N54" s="241">
        <f t="shared" ref="N54" si="100">SUM(N51:N53)</f>
        <v>0</v>
      </c>
      <c r="O54" s="241">
        <f t="shared" ref="O54" si="101">SUM(O51:O53)</f>
        <v>0</v>
      </c>
      <c r="P54" s="241">
        <f t="shared" ref="P54" si="102">SUM(P51:P53)</f>
        <v>0</v>
      </c>
      <c r="Q54" s="241">
        <f t="shared" ref="Q54" si="103">SUM(Q51:Q53)</f>
        <v>0</v>
      </c>
      <c r="R54" s="241">
        <f t="shared" ref="R54" si="104">SUM(R51:R53)</f>
        <v>0</v>
      </c>
      <c r="S54" s="241">
        <f t="shared" ref="S54" si="105">SUM(S51:S53)</f>
        <v>0</v>
      </c>
      <c r="T54" s="241">
        <f t="shared" ref="T54" si="106">SUM(T51:T53)</f>
        <v>0</v>
      </c>
      <c r="U54" s="241">
        <f t="shared" ref="U54" si="107">SUM(U51:U53)</f>
        <v>0</v>
      </c>
      <c r="V54" s="241">
        <f t="shared" ref="V54" si="108">SUM(V51:V53)</f>
        <v>0</v>
      </c>
      <c r="W54" s="241">
        <f t="shared" ref="W54" si="109">SUM(W51:W53)</f>
        <v>0</v>
      </c>
      <c r="X54" s="241">
        <f t="shared" ref="X54" si="110">SUM(X51:X53)</f>
        <v>0</v>
      </c>
      <c r="Y54" s="241">
        <f t="shared" ref="Y54" si="111">SUM(Y51:Y53)</f>
        <v>0</v>
      </c>
      <c r="Z54" s="241">
        <f t="shared" ref="Z54" si="112">SUM(Z51:Z53)</f>
        <v>0</v>
      </c>
      <c r="AA54" s="241">
        <f t="shared" ref="AA54" si="113">SUM(AA51:AA53)</f>
        <v>0</v>
      </c>
      <c r="AB54" s="241">
        <f t="shared" ref="AB54" si="114">SUM(AB51:AB53)</f>
        <v>0</v>
      </c>
      <c r="AC54" s="241">
        <f t="shared" ref="AC54" si="115">SUM(AC51:AC53)</f>
        <v>0</v>
      </c>
      <c r="AD54" s="241">
        <f t="shared" ref="AD54" si="116">SUM(AD51:AD53)</f>
        <v>0</v>
      </c>
      <c r="AE54" s="241">
        <f t="shared" ref="AE54" si="117">SUM(AE51:AE53)</f>
        <v>0</v>
      </c>
      <c r="AF54" s="241">
        <f t="shared" ref="AF54" si="118">SUM(AF51:AF53)</f>
        <v>0</v>
      </c>
      <c r="AG54" s="241">
        <f t="shared" ref="AG54:AQ54" si="119">SUM(AG51:AG53)</f>
        <v>0</v>
      </c>
      <c r="AH54" s="241">
        <f t="shared" si="119"/>
        <v>0</v>
      </c>
      <c r="AI54" s="241">
        <f t="shared" si="119"/>
        <v>0</v>
      </c>
      <c r="AJ54" s="241">
        <f t="shared" si="119"/>
        <v>0</v>
      </c>
      <c r="AK54" s="241">
        <f t="shared" si="119"/>
        <v>0</v>
      </c>
      <c r="AL54" s="241">
        <f t="shared" si="119"/>
        <v>0</v>
      </c>
      <c r="AM54" s="241">
        <f t="shared" si="119"/>
        <v>0</v>
      </c>
      <c r="AN54" s="241">
        <f t="shared" si="119"/>
        <v>0</v>
      </c>
      <c r="AO54" s="241">
        <f t="shared" si="119"/>
        <v>0</v>
      </c>
      <c r="AP54" s="241">
        <f t="shared" si="119"/>
        <v>0</v>
      </c>
      <c r="AQ54" s="241">
        <f t="shared" si="119"/>
        <v>0</v>
      </c>
    </row>
    <row r="55" spans="2:43" x14ac:dyDescent="0.3">
      <c r="B55" s="140" t="s">
        <v>57</v>
      </c>
      <c r="C55" s="242">
        <f t="shared" si="58"/>
        <v>0</v>
      </c>
      <c r="D55" s="242">
        <f>D50-D54</f>
        <v>0</v>
      </c>
      <c r="E55" s="242">
        <f t="shared" ref="E55:AG55" si="120">E50-E54</f>
        <v>0</v>
      </c>
      <c r="F55" s="242">
        <f t="shared" si="120"/>
        <v>0</v>
      </c>
      <c r="G55" s="242">
        <f t="shared" si="120"/>
        <v>0</v>
      </c>
      <c r="H55" s="242">
        <f t="shared" si="120"/>
        <v>0</v>
      </c>
      <c r="I55" s="242">
        <f t="shared" si="120"/>
        <v>0</v>
      </c>
      <c r="J55" s="242">
        <f t="shared" si="120"/>
        <v>0</v>
      </c>
      <c r="K55" s="242">
        <f t="shared" si="120"/>
        <v>0</v>
      </c>
      <c r="L55" s="242">
        <f t="shared" si="120"/>
        <v>0</v>
      </c>
      <c r="M55" s="242">
        <f t="shared" si="120"/>
        <v>0</v>
      </c>
      <c r="N55" s="242">
        <f t="shared" si="120"/>
        <v>0</v>
      </c>
      <c r="O55" s="242">
        <f t="shared" si="120"/>
        <v>0</v>
      </c>
      <c r="P55" s="242">
        <f t="shared" si="120"/>
        <v>0</v>
      </c>
      <c r="Q55" s="242">
        <f t="shared" si="120"/>
        <v>0</v>
      </c>
      <c r="R55" s="242">
        <f t="shared" si="120"/>
        <v>0</v>
      </c>
      <c r="S55" s="242">
        <f t="shared" si="120"/>
        <v>0</v>
      </c>
      <c r="T55" s="242">
        <f t="shared" si="120"/>
        <v>0</v>
      </c>
      <c r="U55" s="242">
        <f t="shared" si="120"/>
        <v>0</v>
      </c>
      <c r="V55" s="242">
        <f t="shared" si="120"/>
        <v>0</v>
      </c>
      <c r="W55" s="242">
        <f t="shared" si="120"/>
        <v>0</v>
      </c>
      <c r="X55" s="242">
        <f t="shared" si="120"/>
        <v>0</v>
      </c>
      <c r="Y55" s="242">
        <f t="shared" si="120"/>
        <v>0</v>
      </c>
      <c r="Z55" s="242">
        <f t="shared" si="120"/>
        <v>0</v>
      </c>
      <c r="AA55" s="242">
        <f t="shared" si="120"/>
        <v>0</v>
      </c>
      <c r="AB55" s="242">
        <f t="shared" si="120"/>
        <v>0</v>
      </c>
      <c r="AC55" s="242">
        <f t="shared" si="120"/>
        <v>0</v>
      </c>
      <c r="AD55" s="242">
        <f t="shared" si="120"/>
        <v>0</v>
      </c>
      <c r="AE55" s="242">
        <f t="shared" si="120"/>
        <v>0</v>
      </c>
      <c r="AF55" s="242">
        <f t="shared" si="120"/>
        <v>0</v>
      </c>
      <c r="AG55" s="242">
        <f t="shared" si="120"/>
        <v>0</v>
      </c>
      <c r="AH55" s="242">
        <f t="shared" ref="AH55:AQ55" si="121">AH50-AH54</f>
        <v>0</v>
      </c>
      <c r="AI55" s="242">
        <f t="shared" si="121"/>
        <v>0</v>
      </c>
      <c r="AJ55" s="242">
        <f t="shared" si="121"/>
        <v>0</v>
      </c>
      <c r="AK55" s="242">
        <f t="shared" si="121"/>
        <v>0</v>
      </c>
      <c r="AL55" s="242">
        <f t="shared" si="121"/>
        <v>0</v>
      </c>
      <c r="AM55" s="242">
        <f t="shared" si="121"/>
        <v>0</v>
      </c>
      <c r="AN55" s="242">
        <f t="shared" si="121"/>
        <v>0</v>
      </c>
      <c r="AO55" s="242">
        <f t="shared" si="121"/>
        <v>0</v>
      </c>
      <c r="AP55" s="242">
        <f t="shared" si="121"/>
        <v>0</v>
      </c>
      <c r="AQ55" s="242">
        <f t="shared" si="121"/>
        <v>0</v>
      </c>
    </row>
    <row r="56" spans="2:43" x14ac:dyDescent="0.3">
      <c r="B56" s="17" t="s">
        <v>24</v>
      </c>
      <c r="C56" s="241"/>
      <c r="D56" s="239">
        <f>D55</f>
        <v>0</v>
      </c>
      <c r="E56" s="239">
        <f>D56+E55</f>
        <v>0</v>
      </c>
      <c r="F56" s="239">
        <f t="shared" ref="F56" si="122">E56+F55</f>
        <v>0</v>
      </c>
      <c r="G56" s="239">
        <f t="shared" ref="G56" si="123">F56+G55</f>
        <v>0</v>
      </c>
      <c r="H56" s="239">
        <f t="shared" ref="H56" si="124">G56+H55</f>
        <v>0</v>
      </c>
      <c r="I56" s="239">
        <f t="shared" ref="I56" si="125">H56+I55</f>
        <v>0</v>
      </c>
      <c r="J56" s="239">
        <f t="shared" ref="J56" si="126">I56+J55</f>
        <v>0</v>
      </c>
      <c r="K56" s="239">
        <f t="shared" ref="K56" si="127">J56+K55</f>
        <v>0</v>
      </c>
      <c r="L56" s="239">
        <f t="shared" ref="L56" si="128">K56+L55</f>
        <v>0</v>
      </c>
      <c r="M56" s="239">
        <f t="shared" ref="M56" si="129">L56+M55</f>
        <v>0</v>
      </c>
      <c r="N56" s="239">
        <f t="shared" ref="N56" si="130">M56+N55</f>
        <v>0</v>
      </c>
      <c r="O56" s="239">
        <f t="shared" ref="O56" si="131">N56+O55</f>
        <v>0</v>
      </c>
      <c r="P56" s="239">
        <f t="shared" ref="P56" si="132">O56+P55</f>
        <v>0</v>
      </c>
      <c r="Q56" s="239">
        <f t="shared" ref="Q56" si="133">P56+Q55</f>
        <v>0</v>
      </c>
      <c r="R56" s="239">
        <f t="shared" ref="R56" si="134">Q56+R55</f>
        <v>0</v>
      </c>
      <c r="S56" s="239">
        <f t="shared" ref="S56" si="135">R56+S55</f>
        <v>0</v>
      </c>
      <c r="T56" s="239">
        <f t="shared" ref="T56" si="136">S56+T55</f>
        <v>0</v>
      </c>
      <c r="U56" s="239">
        <f t="shared" ref="U56" si="137">T56+U55</f>
        <v>0</v>
      </c>
      <c r="V56" s="239">
        <f t="shared" ref="V56" si="138">U56+V55</f>
        <v>0</v>
      </c>
      <c r="W56" s="239">
        <f t="shared" ref="W56" si="139">V56+W55</f>
        <v>0</v>
      </c>
      <c r="X56" s="239">
        <f t="shared" ref="X56" si="140">W56+X55</f>
        <v>0</v>
      </c>
      <c r="Y56" s="239">
        <f t="shared" ref="Y56" si="141">X56+Y55</f>
        <v>0</v>
      </c>
      <c r="Z56" s="239">
        <f t="shared" ref="Z56" si="142">Y56+Z55</f>
        <v>0</v>
      </c>
      <c r="AA56" s="239">
        <f t="shared" ref="AA56" si="143">Z56+AA55</f>
        <v>0</v>
      </c>
      <c r="AB56" s="239">
        <f t="shared" ref="AB56" si="144">AA56+AB55</f>
        <v>0</v>
      </c>
      <c r="AC56" s="239">
        <f t="shared" ref="AC56" si="145">AB56+AC55</f>
        <v>0</v>
      </c>
      <c r="AD56" s="239">
        <f t="shared" ref="AD56" si="146">AC56+AD55</f>
        <v>0</v>
      </c>
      <c r="AE56" s="239">
        <f t="shared" ref="AE56" si="147">AD56+AE55</f>
        <v>0</v>
      </c>
      <c r="AF56" s="239">
        <f t="shared" ref="AF56" si="148">AE56+AF55</f>
        <v>0</v>
      </c>
      <c r="AG56" s="239">
        <f t="shared" ref="AG56" si="149">AF56+AG55</f>
        <v>0</v>
      </c>
      <c r="AH56" s="239">
        <f t="shared" ref="AH56" si="150">AG56+AH55</f>
        <v>0</v>
      </c>
      <c r="AI56" s="239">
        <f t="shared" ref="AI56" si="151">AH56+AI55</f>
        <v>0</v>
      </c>
      <c r="AJ56" s="239">
        <f t="shared" ref="AJ56" si="152">AI56+AJ55</f>
        <v>0</v>
      </c>
      <c r="AK56" s="239">
        <f t="shared" ref="AK56" si="153">AJ56+AK55</f>
        <v>0</v>
      </c>
      <c r="AL56" s="239">
        <f t="shared" ref="AL56" si="154">AK56+AL55</f>
        <v>0</v>
      </c>
      <c r="AM56" s="239">
        <f t="shared" ref="AM56" si="155">AL56+AM55</f>
        <v>0</v>
      </c>
      <c r="AN56" s="239">
        <f t="shared" ref="AN56" si="156">AM56+AN55</f>
        <v>0</v>
      </c>
      <c r="AO56" s="239">
        <f t="shared" ref="AO56" si="157">AN56+AO55</f>
        <v>0</v>
      </c>
      <c r="AP56" s="239">
        <f t="shared" ref="AP56" si="158">AO56+AP55</f>
        <v>0</v>
      </c>
      <c r="AQ56" s="239">
        <f t="shared" ref="AQ56" si="159">AP56+AQ55</f>
        <v>0</v>
      </c>
    </row>
    <row r="57" spans="2:43" x14ac:dyDescent="0.3">
      <c r="B57" s="17" t="s">
        <v>242</v>
      </c>
      <c r="C57" s="241">
        <f t="shared" ref="C57" si="160">SUM(D57:AG57)</f>
        <v>0</v>
      </c>
      <c r="D57" s="243"/>
      <c r="E57" s="243"/>
      <c r="F57" s="243"/>
      <c r="G57" s="243"/>
      <c r="H57" s="243"/>
      <c r="I57" s="243"/>
      <c r="J57" s="243"/>
      <c r="K57" s="243"/>
      <c r="L57" s="243"/>
      <c r="M57" s="243"/>
      <c r="N57" s="243"/>
      <c r="O57" s="243"/>
      <c r="P57" s="243"/>
      <c r="Q57" s="243"/>
      <c r="R57" s="243"/>
      <c r="S57" s="243"/>
      <c r="T57" s="243"/>
      <c r="U57" s="243"/>
      <c r="V57" s="243"/>
      <c r="W57" s="243"/>
      <c r="X57" s="243"/>
      <c r="Y57" s="243"/>
      <c r="Z57" s="243"/>
      <c r="AA57" s="243"/>
      <c r="AB57" s="243"/>
      <c r="AC57" s="243"/>
      <c r="AD57" s="243"/>
      <c r="AE57" s="243"/>
      <c r="AF57" s="243"/>
      <c r="AG57" s="243"/>
      <c r="AH57" s="243"/>
      <c r="AI57" s="243"/>
      <c r="AJ57" s="243"/>
      <c r="AK57" s="243"/>
      <c r="AL57" s="243"/>
      <c r="AM57" s="243"/>
      <c r="AN57" s="243"/>
      <c r="AO57" s="243"/>
      <c r="AP57" s="243"/>
      <c r="AQ57" s="243"/>
    </row>
    <row r="58" spans="2:43" x14ac:dyDescent="0.3">
      <c r="B58" s="41" t="s">
        <v>243</v>
      </c>
      <c r="C58" s="244"/>
      <c r="D58" s="244">
        <f>D55+D57</f>
        <v>0</v>
      </c>
      <c r="E58" s="244">
        <f>D58+E55+E57</f>
        <v>0</v>
      </c>
      <c r="F58" s="244">
        <f t="shared" ref="F58:AG58" si="161">E58+F55+F57</f>
        <v>0</v>
      </c>
      <c r="G58" s="244">
        <f t="shared" si="161"/>
        <v>0</v>
      </c>
      <c r="H58" s="244">
        <f t="shared" si="161"/>
        <v>0</v>
      </c>
      <c r="I58" s="244">
        <f t="shared" si="161"/>
        <v>0</v>
      </c>
      <c r="J58" s="244">
        <f t="shared" si="161"/>
        <v>0</v>
      </c>
      <c r="K58" s="244">
        <f t="shared" si="161"/>
        <v>0</v>
      </c>
      <c r="L58" s="244">
        <f t="shared" si="161"/>
        <v>0</v>
      </c>
      <c r="M58" s="244">
        <f t="shared" si="161"/>
        <v>0</v>
      </c>
      <c r="N58" s="244">
        <f t="shared" si="161"/>
        <v>0</v>
      </c>
      <c r="O58" s="244">
        <f t="shared" si="161"/>
        <v>0</v>
      </c>
      <c r="P58" s="244">
        <f t="shared" si="161"/>
        <v>0</v>
      </c>
      <c r="Q58" s="244">
        <f t="shared" si="161"/>
        <v>0</v>
      </c>
      <c r="R58" s="244">
        <f t="shared" si="161"/>
        <v>0</v>
      </c>
      <c r="S58" s="244">
        <f t="shared" si="161"/>
        <v>0</v>
      </c>
      <c r="T58" s="244">
        <f t="shared" si="161"/>
        <v>0</v>
      </c>
      <c r="U58" s="244">
        <f t="shared" si="161"/>
        <v>0</v>
      </c>
      <c r="V58" s="244">
        <f t="shared" si="161"/>
        <v>0</v>
      </c>
      <c r="W58" s="244">
        <f t="shared" si="161"/>
        <v>0</v>
      </c>
      <c r="X58" s="244">
        <f t="shared" si="161"/>
        <v>0</v>
      </c>
      <c r="Y58" s="244">
        <f t="shared" si="161"/>
        <v>0</v>
      </c>
      <c r="Z58" s="244">
        <f t="shared" si="161"/>
        <v>0</v>
      </c>
      <c r="AA58" s="244">
        <f t="shared" si="161"/>
        <v>0</v>
      </c>
      <c r="AB58" s="244">
        <f t="shared" si="161"/>
        <v>0</v>
      </c>
      <c r="AC58" s="244">
        <f t="shared" si="161"/>
        <v>0</v>
      </c>
      <c r="AD58" s="244">
        <f t="shared" si="161"/>
        <v>0</v>
      </c>
      <c r="AE58" s="244">
        <f t="shared" si="161"/>
        <v>0</v>
      </c>
      <c r="AF58" s="244">
        <f t="shared" si="161"/>
        <v>0</v>
      </c>
      <c r="AG58" s="244">
        <f t="shared" si="161"/>
        <v>0</v>
      </c>
      <c r="AH58" s="244">
        <f t="shared" ref="AH58" si="162">AG58+AH55+AH57</f>
        <v>0</v>
      </c>
      <c r="AI58" s="244">
        <f t="shared" ref="AI58" si="163">AH58+AI55+AI57</f>
        <v>0</v>
      </c>
      <c r="AJ58" s="244">
        <f t="shared" ref="AJ58" si="164">AI58+AJ55+AJ57</f>
        <v>0</v>
      </c>
      <c r="AK58" s="244">
        <f t="shared" ref="AK58" si="165">AJ58+AK55+AK57</f>
        <v>0</v>
      </c>
      <c r="AL58" s="244">
        <f t="shared" ref="AL58" si="166">AK58+AL55+AL57</f>
        <v>0</v>
      </c>
      <c r="AM58" s="244">
        <f t="shared" ref="AM58" si="167">AL58+AM55+AM57</f>
        <v>0</v>
      </c>
      <c r="AN58" s="244">
        <f t="shared" ref="AN58" si="168">AM58+AN55+AN57</f>
        <v>0</v>
      </c>
      <c r="AO58" s="244">
        <f t="shared" ref="AO58" si="169">AN58+AO55+AO57</f>
        <v>0</v>
      </c>
      <c r="AP58" s="244">
        <f t="shared" ref="AP58" si="170">AO58+AP55+AP57</f>
        <v>0</v>
      </c>
      <c r="AQ58" s="244">
        <f t="shared" ref="AQ58" si="171">AP58+AQ55+AQ57</f>
        <v>0</v>
      </c>
    </row>
    <row r="60" spans="2:43" x14ac:dyDescent="0.3">
      <c r="B60" s="1" t="s">
        <v>277</v>
      </c>
    </row>
  </sheetData>
  <phoneticPr fontId="4" type="noConversion"/>
  <conditionalFormatting sqref="D40:AQ40">
    <cfRule type="cellIs" dxfId="3" priority="4" stopIfTrue="1" operator="lessThan">
      <formula>0</formula>
    </cfRule>
  </conditionalFormatting>
  <conditionalFormatting sqref="D42:AQ42">
    <cfRule type="cellIs" dxfId="2" priority="3" stopIfTrue="1" operator="lessThan">
      <formula>0</formula>
    </cfRule>
  </conditionalFormatting>
  <conditionalFormatting sqref="D56:AQ56">
    <cfRule type="cellIs" dxfId="1" priority="2" stopIfTrue="1" operator="lessThan">
      <formula>0</formula>
    </cfRule>
  </conditionalFormatting>
  <conditionalFormatting sqref="D58:AQ58">
    <cfRule type="cellIs" dxfId="0" priority="1" stopIfTrue="1" operator="lessThan">
      <formula>0</formula>
    </cfRule>
  </conditionalFormatting>
  <pageMargins left="0.24791666666666667" right="0.1953125" top="1" bottom="1" header="0.5" footer="0.5"/>
  <pageSetup scale="70" orientation="landscape" r:id="rId1"/>
  <headerFooter alignWithMargins="0">
    <oddHeader>&amp;LPríloha 7: Štandardné tabuľky - Cesty
&amp;"Arial,Tučné"&amp;12 06 Finančná analýza</oddHeader>
    <oddFooter>Strana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AQ51"/>
  <sheetViews>
    <sheetView zoomScaleNormal="100" workbookViewId="0">
      <selection activeCell="B38" sqref="B38"/>
    </sheetView>
  </sheetViews>
  <sheetFormatPr defaultColWidth="9.1328125" defaultRowHeight="10.15" x14ac:dyDescent="0.3"/>
  <cols>
    <col min="1" max="1" width="2.796875" style="143" customWidth="1"/>
    <col min="2" max="2" width="61" style="143" customWidth="1"/>
    <col min="3" max="3" width="10.796875" style="143" customWidth="1"/>
    <col min="4" max="43" width="4.19921875" style="143" bestFit="1" customWidth="1"/>
    <col min="44" max="16384" width="9.1328125" style="143"/>
  </cols>
  <sheetData>
    <row r="2" spans="2:43" x14ac:dyDescent="0.3">
      <c r="B2" s="142"/>
      <c r="C2" s="142"/>
      <c r="D2" s="142" t="s">
        <v>10</v>
      </c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</row>
    <row r="3" spans="2:43" x14ac:dyDescent="0.3">
      <c r="B3" s="144"/>
      <c r="C3" s="144"/>
      <c r="D3" s="289">
        <v>1</v>
      </c>
      <c r="E3" s="289">
        <v>2</v>
      </c>
      <c r="F3" s="289">
        <v>3</v>
      </c>
      <c r="G3" s="289">
        <v>4</v>
      </c>
      <c r="H3" s="289">
        <v>5</v>
      </c>
      <c r="I3" s="289">
        <v>6</v>
      </c>
      <c r="J3" s="289">
        <v>7</v>
      </c>
      <c r="K3" s="289">
        <v>8</v>
      </c>
      <c r="L3" s="289">
        <v>9</v>
      </c>
      <c r="M3" s="289">
        <v>10</v>
      </c>
      <c r="N3" s="289">
        <v>11</v>
      </c>
      <c r="O3" s="289">
        <v>12</v>
      </c>
      <c r="P3" s="289">
        <v>13</v>
      </c>
      <c r="Q3" s="289">
        <v>14</v>
      </c>
      <c r="R3" s="289">
        <v>15</v>
      </c>
      <c r="S3" s="289">
        <v>16</v>
      </c>
      <c r="T3" s="289">
        <v>17</v>
      </c>
      <c r="U3" s="289">
        <v>18</v>
      </c>
      <c r="V3" s="289">
        <v>19</v>
      </c>
      <c r="W3" s="289">
        <v>20</v>
      </c>
      <c r="X3" s="289">
        <v>21</v>
      </c>
      <c r="Y3" s="289">
        <v>22</v>
      </c>
      <c r="Z3" s="289">
        <v>23</v>
      </c>
      <c r="AA3" s="289">
        <v>24</v>
      </c>
      <c r="AB3" s="289">
        <v>25</v>
      </c>
      <c r="AC3" s="289">
        <v>26</v>
      </c>
      <c r="AD3" s="289">
        <v>27</v>
      </c>
      <c r="AE3" s="289">
        <v>28</v>
      </c>
      <c r="AF3" s="289">
        <v>29</v>
      </c>
      <c r="AG3" s="289">
        <v>30</v>
      </c>
      <c r="AH3" s="289">
        <v>31</v>
      </c>
      <c r="AI3" s="289">
        <v>32</v>
      </c>
      <c r="AJ3" s="289">
        <v>33</v>
      </c>
      <c r="AK3" s="289">
        <v>34</v>
      </c>
      <c r="AL3" s="289">
        <v>35</v>
      </c>
      <c r="AM3" s="289">
        <v>36</v>
      </c>
      <c r="AN3" s="289">
        <v>37</v>
      </c>
      <c r="AO3" s="289">
        <v>38</v>
      </c>
      <c r="AP3" s="289">
        <v>39</v>
      </c>
      <c r="AQ3" s="289">
        <v>40</v>
      </c>
    </row>
    <row r="4" spans="2:43" x14ac:dyDescent="0.3">
      <c r="B4" s="145" t="s">
        <v>512</v>
      </c>
      <c r="C4" s="263" t="s">
        <v>9</v>
      </c>
      <c r="D4" s="290">
        <f>Parametre!C13</f>
        <v>2024</v>
      </c>
      <c r="E4" s="290">
        <f>$D$4+D3</f>
        <v>2025</v>
      </c>
      <c r="F4" s="290">
        <f>$D$4+E3</f>
        <v>2026</v>
      </c>
      <c r="G4" s="290">
        <f t="shared" ref="G4:AG4" si="0">$D$4+F3</f>
        <v>2027</v>
      </c>
      <c r="H4" s="290">
        <f t="shared" si="0"/>
        <v>2028</v>
      </c>
      <c r="I4" s="290">
        <f t="shared" si="0"/>
        <v>2029</v>
      </c>
      <c r="J4" s="290">
        <f t="shared" si="0"/>
        <v>2030</v>
      </c>
      <c r="K4" s="290">
        <f t="shared" si="0"/>
        <v>2031</v>
      </c>
      <c r="L4" s="290">
        <f t="shared" si="0"/>
        <v>2032</v>
      </c>
      <c r="M4" s="290">
        <f t="shared" si="0"/>
        <v>2033</v>
      </c>
      <c r="N4" s="290">
        <f t="shared" si="0"/>
        <v>2034</v>
      </c>
      <c r="O4" s="290">
        <f t="shared" si="0"/>
        <v>2035</v>
      </c>
      <c r="P4" s="290">
        <f t="shared" si="0"/>
        <v>2036</v>
      </c>
      <c r="Q4" s="290">
        <f t="shared" si="0"/>
        <v>2037</v>
      </c>
      <c r="R4" s="290">
        <f t="shared" si="0"/>
        <v>2038</v>
      </c>
      <c r="S4" s="290">
        <f t="shared" si="0"/>
        <v>2039</v>
      </c>
      <c r="T4" s="290">
        <f t="shared" si="0"/>
        <v>2040</v>
      </c>
      <c r="U4" s="290">
        <f t="shared" si="0"/>
        <v>2041</v>
      </c>
      <c r="V4" s="290">
        <f t="shared" si="0"/>
        <v>2042</v>
      </c>
      <c r="W4" s="290">
        <f t="shared" si="0"/>
        <v>2043</v>
      </c>
      <c r="X4" s="290">
        <f t="shared" si="0"/>
        <v>2044</v>
      </c>
      <c r="Y4" s="290">
        <f t="shared" si="0"/>
        <v>2045</v>
      </c>
      <c r="Z4" s="290">
        <f t="shared" si="0"/>
        <v>2046</v>
      </c>
      <c r="AA4" s="290">
        <f t="shared" si="0"/>
        <v>2047</v>
      </c>
      <c r="AB4" s="290">
        <f t="shared" si="0"/>
        <v>2048</v>
      </c>
      <c r="AC4" s="290">
        <f t="shared" si="0"/>
        <v>2049</v>
      </c>
      <c r="AD4" s="290">
        <f t="shared" si="0"/>
        <v>2050</v>
      </c>
      <c r="AE4" s="290">
        <f t="shared" si="0"/>
        <v>2051</v>
      </c>
      <c r="AF4" s="290">
        <f t="shared" si="0"/>
        <v>2052</v>
      </c>
      <c r="AG4" s="290">
        <f t="shared" si="0"/>
        <v>2053</v>
      </c>
      <c r="AH4" s="290">
        <f t="shared" ref="AH4" si="1">$D$4+AG3</f>
        <v>2054</v>
      </c>
      <c r="AI4" s="290">
        <f t="shared" ref="AI4" si="2">$D$4+AH3</f>
        <v>2055</v>
      </c>
      <c r="AJ4" s="290">
        <f t="shared" ref="AJ4" si="3">$D$4+AI3</f>
        <v>2056</v>
      </c>
      <c r="AK4" s="290">
        <f t="shared" ref="AK4" si="4">$D$4+AJ3</f>
        <v>2057</v>
      </c>
      <c r="AL4" s="290">
        <f t="shared" ref="AL4" si="5">$D$4+AK3</f>
        <v>2058</v>
      </c>
      <c r="AM4" s="290">
        <f t="shared" ref="AM4" si="6">$D$4+AL3</f>
        <v>2059</v>
      </c>
      <c r="AN4" s="290">
        <f t="shared" ref="AN4" si="7">$D$4+AM3</f>
        <v>2060</v>
      </c>
      <c r="AO4" s="290">
        <f t="shared" ref="AO4" si="8">$D$4+AN3</f>
        <v>2061</v>
      </c>
      <c r="AP4" s="290">
        <f t="shared" ref="AP4" si="9">$D$4+AO3</f>
        <v>2062</v>
      </c>
      <c r="AQ4" s="290">
        <f t="shared" ref="AQ4" si="10">$D$4+AP3</f>
        <v>2063</v>
      </c>
    </row>
    <row r="5" spans="2:43" x14ac:dyDescent="0.3">
      <c r="B5" s="142" t="s">
        <v>26</v>
      </c>
      <c r="C5" s="154">
        <f>SUM(D5:AQ5)</f>
        <v>0</v>
      </c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</row>
    <row r="6" spans="2:43" x14ac:dyDescent="0.3">
      <c r="B6" s="142" t="s">
        <v>27</v>
      </c>
      <c r="C6" s="154">
        <f t="shared" ref="C6:C10" si="11">SUM(D6:AQ6)</f>
        <v>0</v>
      </c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</row>
    <row r="7" spans="2:43" ht="10.5" thickBot="1" x14ac:dyDescent="0.35">
      <c r="B7" s="147" t="s">
        <v>247</v>
      </c>
      <c r="C7" s="156">
        <f t="shared" si="11"/>
        <v>0</v>
      </c>
      <c r="D7" s="156">
        <f>D5-D6</f>
        <v>0</v>
      </c>
      <c r="E7" s="156">
        <f t="shared" ref="E7:AG7" si="12">E5-E6</f>
        <v>0</v>
      </c>
      <c r="F7" s="156">
        <f t="shared" si="12"/>
        <v>0</v>
      </c>
      <c r="G7" s="156">
        <f t="shared" si="12"/>
        <v>0</v>
      </c>
      <c r="H7" s="156">
        <f t="shared" si="12"/>
        <v>0</v>
      </c>
      <c r="I7" s="156">
        <f t="shared" si="12"/>
        <v>0</v>
      </c>
      <c r="J7" s="156">
        <f t="shared" si="12"/>
        <v>0</v>
      </c>
      <c r="K7" s="156">
        <f t="shared" si="12"/>
        <v>0</v>
      </c>
      <c r="L7" s="156">
        <f t="shared" si="12"/>
        <v>0</v>
      </c>
      <c r="M7" s="156">
        <f t="shared" si="12"/>
        <v>0</v>
      </c>
      <c r="N7" s="156">
        <f t="shared" si="12"/>
        <v>0</v>
      </c>
      <c r="O7" s="156">
        <f t="shared" si="12"/>
        <v>0</v>
      </c>
      <c r="P7" s="156">
        <f t="shared" si="12"/>
        <v>0</v>
      </c>
      <c r="Q7" s="156">
        <f t="shared" si="12"/>
        <v>0</v>
      </c>
      <c r="R7" s="156">
        <f t="shared" si="12"/>
        <v>0</v>
      </c>
      <c r="S7" s="156">
        <f t="shared" si="12"/>
        <v>0</v>
      </c>
      <c r="T7" s="156">
        <f t="shared" si="12"/>
        <v>0</v>
      </c>
      <c r="U7" s="156">
        <f t="shared" si="12"/>
        <v>0</v>
      </c>
      <c r="V7" s="156">
        <f t="shared" si="12"/>
        <v>0</v>
      </c>
      <c r="W7" s="156">
        <f t="shared" si="12"/>
        <v>0</v>
      </c>
      <c r="X7" s="156">
        <f t="shared" si="12"/>
        <v>0</v>
      </c>
      <c r="Y7" s="156">
        <f t="shared" si="12"/>
        <v>0</v>
      </c>
      <c r="Z7" s="156">
        <f t="shared" si="12"/>
        <v>0</v>
      </c>
      <c r="AA7" s="156">
        <f t="shared" si="12"/>
        <v>0</v>
      </c>
      <c r="AB7" s="156">
        <f t="shared" si="12"/>
        <v>0</v>
      </c>
      <c r="AC7" s="156">
        <f t="shared" si="12"/>
        <v>0</v>
      </c>
      <c r="AD7" s="156">
        <f t="shared" si="12"/>
        <v>0</v>
      </c>
      <c r="AE7" s="156">
        <f t="shared" si="12"/>
        <v>0</v>
      </c>
      <c r="AF7" s="156">
        <f t="shared" si="12"/>
        <v>0</v>
      </c>
      <c r="AG7" s="156">
        <f t="shared" si="12"/>
        <v>0</v>
      </c>
      <c r="AH7" s="156">
        <f t="shared" ref="AH7:AQ7" si="13">AH5-AH6</f>
        <v>0</v>
      </c>
      <c r="AI7" s="156">
        <f t="shared" si="13"/>
        <v>0</v>
      </c>
      <c r="AJ7" s="156">
        <f t="shared" si="13"/>
        <v>0</v>
      </c>
      <c r="AK7" s="156">
        <f t="shared" si="13"/>
        <v>0</v>
      </c>
      <c r="AL7" s="156">
        <f t="shared" si="13"/>
        <v>0</v>
      </c>
      <c r="AM7" s="156">
        <f t="shared" si="13"/>
        <v>0</v>
      </c>
      <c r="AN7" s="156">
        <f t="shared" si="13"/>
        <v>0</v>
      </c>
      <c r="AO7" s="156">
        <f t="shared" si="13"/>
        <v>0</v>
      </c>
      <c r="AP7" s="156">
        <f t="shared" si="13"/>
        <v>0</v>
      </c>
      <c r="AQ7" s="156">
        <f t="shared" si="13"/>
        <v>0</v>
      </c>
    </row>
    <row r="8" spans="2:43" ht="10.5" thickTop="1" x14ac:dyDescent="0.3">
      <c r="B8" s="148" t="s">
        <v>172</v>
      </c>
      <c r="C8" s="157">
        <f t="shared" si="11"/>
        <v>0</v>
      </c>
      <c r="D8" s="157">
        <f>D7*Parametre!$C$115</f>
        <v>0</v>
      </c>
      <c r="E8" s="157">
        <f>E7*Parametre!$C$115</f>
        <v>0</v>
      </c>
      <c r="F8" s="157">
        <f>F7*Parametre!$C$115</f>
        <v>0</v>
      </c>
      <c r="G8" s="157">
        <f>G7*Parametre!$C$115</f>
        <v>0</v>
      </c>
      <c r="H8" s="157">
        <f>H7*Parametre!$C$115</f>
        <v>0</v>
      </c>
      <c r="I8" s="157">
        <f>I7*Parametre!$C$115</f>
        <v>0</v>
      </c>
      <c r="J8" s="157">
        <f>J7*Parametre!$C$115</f>
        <v>0</v>
      </c>
      <c r="K8" s="157">
        <f>K7*Parametre!$C$115</f>
        <v>0</v>
      </c>
      <c r="L8" s="157">
        <f>L7*Parametre!$C$115</f>
        <v>0</v>
      </c>
      <c r="M8" s="157">
        <f>M7*Parametre!$C$115</f>
        <v>0</v>
      </c>
      <c r="N8" s="157">
        <f>N7*Parametre!$C$115</f>
        <v>0</v>
      </c>
      <c r="O8" s="157">
        <f>O7*Parametre!$C$115</f>
        <v>0</v>
      </c>
      <c r="P8" s="157">
        <f>P7*Parametre!$C$115</f>
        <v>0</v>
      </c>
      <c r="Q8" s="157">
        <f>Q7*Parametre!$C$115</f>
        <v>0</v>
      </c>
      <c r="R8" s="157">
        <f>R7*Parametre!$C$115</f>
        <v>0</v>
      </c>
      <c r="S8" s="157">
        <f>S7*Parametre!$C$115</f>
        <v>0</v>
      </c>
      <c r="T8" s="157">
        <f>T7*Parametre!$C$115</f>
        <v>0</v>
      </c>
      <c r="U8" s="157">
        <f>U7*Parametre!$C$115</f>
        <v>0</v>
      </c>
      <c r="V8" s="157">
        <f>V7*Parametre!$C$115</f>
        <v>0</v>
      </c>
      <c r="W8" s="157">
        <f>W7*Parametre!$C$115</f>
        <v>0</v>
      </c>
      <c r="X8" s="157">
        <f>X7*Parametre!$C$115</f>
        <v>0</v>
      </c>
      <c r="Y8" s="157">
        <f>Y7*Parametre!$C$115</f>
        <v>0</v>
      </c>
      <c r="Z8" s="157">
        <f>Z7*Parametre!$C$115</f>
        <v>0</v>
      </c>
      <c r="AA8" s="157">
        <f>AA7*Parametre!$C$115</f>
        <v>0</v>
      </c>
      <c r="AB8" s="157">
        <f>AB7*Parametre!$C$115</f>
        <v>0</v>
      </c>
      <c r="AC8" s="157">
        <f>AC7*Parametre!$C$115</f>
        <v>0</v>
      </c>
      <c r="AD8" s="157">
        <f>AD7*Parametre!$C$115</f>
        <v>0</v>
      </c>
      <c r="AE8" s="157">
        <f>AE7*Parametre!$C$115</f>
        <v>0</v>
      </c>
      <c r="AF8" s="157">
        <f>AF7*Parametre!$C$115</f>
        <v>0</v>
      </c>
      <c r="AG8" s="157">
        <f>AG7*Parametre!$C$115</f>
        <v>0</v>
      </c>
      <c r="AH8" s="157">
        <f>AH7*Parametre!$C$115</f>
        <v>0</v>
      </c>
      <c r="AI8" s="157">
        <f>AI7*Parametre!$C$115</f>
        <v>0</v>
      </c>
      <c r="AJ8" s="157">
        <f>AJ7*Parametre!$C$115</f>
        <v>0</v>
      </c>
      <c r="AK8" s="157">
        <f>AK7*Parametre!$C$115</f>
        <v>0</v>
      </c>
      <c r="AL8" s="157">
        <f>AL7*Parametre!$C$115</f>
        <v>0</v>
      </c>
      <c r="AM8" s="157">
        <f>AM7*Parametre!$C$115</f>
        <v>0</v>
      </c>
      <c r="AN8" s="157">
        <f>AN7*Parametre!$C$115</f>
        <v>0</v>
      </c>
      <c r="AO8" s="157">
        <f>AO7*Parametre!$C$115</f>
        <v>0</v>
      </c>
      <c r="AP8" s="157">
        <f>AP7*Parametre!$C$115</f>
        <v>0</v>
      </c>
      <c r="AQ8" s="157">
        <f>AQ7*Parametre!$C$115</f>
        <v>0</v>
      </c>
    </row>
    <row r="9" spans="2:43" x14ac:dyDescent="0.3">
      <c r="B9" s="142" t="s">
        <v>115</v>
      </c>
      <c r="C9" s="154">
        <f t="shared" si="11"/>
        <v>0</v>
      </c>
      <c r="D9" s="154">
        <f>D7*Parametre!$D$115</f>
        <v>0</v>
      </c>
      <c r="E9" s="154">
        <f>E7*Parametre!$D$115</f>
        <v>0</v>
      </c>
      <c r="F9" s="154">
        <f>F7*Parametre!$D$115</f>
        <v>0</v>
      </c>
      <c r="G9" s="154">
        <f>G7*Parametre!$D$115</f>
        <v>0</v>
      </c>
      <c r="H9" s="154">
        <f>H7*Parametre!$D$115</f>
        <v>0</v>
      </c>
      <c r="I9" s="154">
        <f>I7*Parametre!$D$115</f>
        <v>0</v>
      </c>
      <c r="J9" s="154">
        <f>J7*Parametre!$D$115</f>
        <v>0</v>
      </c>
      <c r="K9" s="154">
        <f>K7*Parametre!$D$115</f>
        <v>0</v>
      </c>
      <c r="L9" s="154">
        <f>L7*Parametre!$D$115</f>
        <v>0</v>
      </c>
      <c r="M9" s="154">
        <f>M7*Parametre!$D$115</f>
        <v>0</v>
      </c>
      <c r="N9" s="154">
        <f>N7*Parametre!$D$115</f>
        <v>0</v>
      </c>
      <c r="O9" s="154">
        <f>O7*Parametre!$D$115</f>
        <v>0</v>
      </c>
      <c r="P9" s="154">
        <f>P7*Parametre!$D$115</f>
        <v>0</v>
      </c>
      <c r="Q9" s="154">
        <f>Q7*Parametre!$D$115</f>
        <v>0</v>
      </c>
      <c r="R9" s="154">
        <f>R7*Parametre!$D$115</f>
        <v>0</v>
      </c>
      <c r="S9" s="154">
        <f>S7*Parametre!$D$115</f>
        <v>0</v>
      </c>
      <c r="T9" s="154">
        <f>T7*Parametre!$D$115</f>
        <v>0</v>
      </c>
      <c r="U9" s="154">
        <f>U7*Parametre!$D$115</f>
        <v>0</v>
      </c>
      <c r="V9" s="154">
        <f>V7*Parametre!$D$115</f>
        <v>0</v>
      </c>
      <c r="W9" s="154">
        <f>W7*Parametre!$D$115</f>
        <v>0</v>
      </c>
      <c r="X9" s="154">
        <f>X7*Parametre!$D$115</f>
        <v>0</v>
      </c>
      <c r="Y9" s="154">
        <f>Y7*Parametre!$D$115</f>
        <v>0</v>
      </c>
      <c r="Z9" s="154">
        <f>Z7*Parametre!$D$115</f>
        <v>0</v>
      </c>
      <c r="AA9" s="154">
        <f>AA7*Parametre!$D$115</f>
        <v>0</v>
      </c>
      <c r="AB9" s="154">
        <f>AB7*Parametre!$D$115</f>
        <v>0</v>
      </c>
      <c r="AC9" s="154">
        <f>AC7*Parametre!$D$115</f>
        <v>0</v>
      </c>
      <c r="AD9" s="154">
        <f>AD7*Parametre!$D$115</f>
        <v>0</v>
      </c>
      <c r="AE9" s="154">
        <f>AE7*Parametre!$D$115</f>
        <v>0</v>
      </c>
      <c r="AF9" s="154">
        <f>AF7*Parametre!$D$115</f>
        <v>0</v>
      </c>
      <c r="AG9" s="154">
        <f>AG7*Parametre!$D$115</f>
        <v>0</v>
      </c>
      <c r="AH9" s="154">
        <f>AH7*Parametre!$D$115</f>
        <v>0</v>
      </c>
      <c r="AI9" s="154">
        <f>AI7*Parametre!$D$115</f>
        <v>0</v>
      </c>
      <c r="AJ9" s="154">
        <f>AJ7*Parametre!$D$115</f>
        <v>0</v>
      </c>
      <c r="AK9" s="154">
        <f>AK7*Parametre!$D$115</f>
        <v>0</v>
      </c>
      <c r="AL9" s="154">
        <f>AL7*Parametre!$D$115</f>
        <v>0</v>
      </c>
      <c r="AM9" s="154">
        <f>AM7*Parametre!$D$115</f>
        <v>0</v>
      </c>
      <c r="AN9" s="154">
        <f>AN7*Parametre!$D$115</f>
        <v>0</v>
      </c>
      <c r="AO9" s="154">
        <f>AO7*Parametre!$D$115</f>
        <v>0</v>
      </c>
      <c r="AP9" s="154">
        <f>AP7*Parametre!$D$115</f>
        <v>0</v>
      </c>
      <c r="AQ9" s="154">
        <f>AQ7*Parametre!$D$115</f>
        <v>0</v>
      </c>
    </row>
    <row r="10" spans="2:43" x14ac:dyDescent="0.3">
      <c r="B10" s="142" t="s">
        <v>116</v>
      </c>
      <c r="C10" s="154">
        <f t="shared" si="11"/>
        <v>0</v>
      </c>
      <c r="D10" s="154">
        <f>D7*Parametre!$E$115</f>
        <v>0</v>
      </c>
      <c r="E10" s="154">
        <f>E7*Parametre!$E$115</f>
        <v>0</v>
      </c>
      <c r="F10" s="154">
        <f>F7*Parametre!$E$115</f>
        <v>0</v>
      </c>
      <c r="G10" s="154">
        <f>G7*Parametre!$E$115</f>
        <v>0</v>
      </c>
      <c r="H10" s="154">
        <f>H7*Parametre!$E$115</f>
        <v>0</v>
      </c>
      <c r="I10" s="154">
        <f>I7*Parametre!$E$115</f>
        <v>0</v>
      </c>
      <c r="J10" s="154">
        <f>J7*Parametre!$E$115</f>
        <v>0</v>
      </c>
      <c r="K10" s="154">
        <f>K7*Parametre!$E$115</f>
        <v>0</v>
      </c>
      <c r="L10" s="154">
        <f>L7*Parametre!$E$115</f>
        <v>0</v>
      </c>
      <c r="M10" s="154">
        <f>M7*Parametre!$E$115</f>
        <v>0</v>
      </c>
      <c r="N10" s="154">
        <f>N7*Parametre!$E$115</f>
        <v>0</v>
      </c>
      <c r="O10" s="154">
        <f>O7*Parametre!$E$115</f>
        <v>0</v>
      </c>
      <c r="P10" s="154">
        <f>P7*Parametre!$E$115</f>
        <v>0</v>
      </c>
      <c r="Q10" s="154">
        <f>Q7*Parametre!$E$115</f>
        <v>0</v>
      </c>
      <c r="R10" s="154">
        <f>R7*Parametre!$E$115</f>
        <v>0</v>
      </c>
      <c r="S10" s="154">
        <f>S7*Parametre!$E$115</f>
        <v>0</v>
      </c>
      <c r="T10" s="154">
        <f>T7*Parametre!$E$115</f>
        <v>0</v>
      </c>
      <c r="U10" s="154">
        <f>U7*Parametre!$E$115</f>
        <v>0</v>
      </c>
      <c r="V10" s="154">
        <f>V7*Parametre!$E$115</f>
        <v>0</v>
      </c>
      <c r="W10" s="154">
        <f>W7*Parametre!$E$115</f>
        <v>0</v>
      </c>
      <c r="X10" s="154">
        <f>X7*Parametre!$E$115</f>
        <v>0</v>
      </c>
      <c r="Y10" s="154">
        <f>Y7*Parametre!$E$115</f>
        <v>0</v>
      </c>
      <c r="Z10" s="154">
        <f>Z7*Parametre!$E$115</f>
        <v>0</v>
      </c>
      <c r="AA10" s="154">
        <f>AA7*Parametre!$E$115</f>
        <v>0</v>
      </c>
      <c r="AB10" s="154">
        <f>AB7*Parametre!$E$115</f>
        <v>0</v>
      </c>
      <c r="AC10" s="154">
        <f>AC7*Parametre!$E$115</f>
        <v>0</v>
      </c>
      <c r="AD10" s="154">
        <f>AD7*Parametre!$E$115</f>
        <v>0</v>
      </c>
      <c r="AE10" s="154">
        <f>AE7*Parametre!$E$115</f>
        <v>0</v>
      </c>
      <c r="AF10" s="154">
        <f>AF7*Parametre!$E$115</f>
        <v>0</v>
      </c>
      <c r="AG10" s="154">
        <f>AG7*Parametre!$E$115</f>
        <v>0</v>
      </c>
      <c r="AH10" s="154">
        <f>AH7*Parametre!$E$115</f>
        <v>0</v>
      </c>
      <c r="AI10" s="154">
        <f>AI7*Parametre!$E$115</f>
        <v>0</v>
      </c>
      <c r="AJ10" s="154">
        <f>AJ7*Parametre!$E$115</f>
        <v>0</v>
      </c>
      <c r="AK10" s="154">
        <f>AK7*Parametre!$E$115</f>
        <v>0</v>
      </c>
      <c r="AL10" s="154">
        <f>AL7*Parametre!$E$115</f>
        <v>0</v>
      </c>
      <c r="AM10" s="154">
        <f>AM7*Parametre!$E$115</f>
        <v>0</v>
      </c>
      <c r="AN10" s="154">
        <f>AN7*Parametre!$E$115</f>
        <v>0</v>
      </c>
      <c r="AO10" s="154">
        <f>AO7*Parametre!$E$115</f>
        <v>0</v>
      </c>
      <c r="AP10" s="154">
        <f>AP7*Parametre!$E$115</f>
        <v>0</v>
      </c>
      <c r="AQ10" s="154">
        <f>AQ7*Parametre!$E$115</f>
        <v>0</v>
      </c>
    </row>
    <row r="12" spans="2:43" x14ac:dyDescent="0.3">
      <c r="B12" s="149" t="s">
        <v>248</v>
      </c>
    </row>
    <row r="13" spans="2:43" x14ac:dyDescent="0.3">
      <c r="B13" s="146" t="s">
        <v>172</v>
      </c>
      <c r="C13" s="154">
        <f t="shared" ref="C13:C16" si="14">SUM(D13:AQ13)</f>
        <v>0</v>
      </c>
      <c r="D13" s="154">
        <f>D8*Parametre!C119</f>
        <v>0</v>
      </c>
      <c r="E13" s="154">
        <f>E8*Parametre!D119</f>
        <v>0</v>
      </c>
      <c r="F13" s="154">
        <f>F8*Parametre!E119</f>
        <v>0</v>
      </c>
      <c r="G13" s="154">
        <f>G8*Parametre!F119</f>
        <v>0</v>
      </c>
      <c r="H13" s="154">
        <f>H8*Parametre!G119</f>
        <v>0</v>
      </c>
      <c r="I13" s="154">
        <f>I8*Parametre!H119</f>
        <v>0</v>
      </c>
      <c r="J13" s="154">
        <f>J8*Parametre!I119</f>
        <v>0</v>
      </c>
      <c r="K13" s="154">
        <f>K8*Parametre!J119</f>
        <v>0</v>
      </c>
      <c r="L13" s="154">
        <f>L8*Parametre!K119</f>
        <v>0</v>
      </c>
      <c r="M13" s="154">
        <f>M8*Parametre!L119</f>
        <v>0</v>
      </c>
      <c r="N13" s="154">
        <f>N8*Parametre!M119</f>
        <v>0</v>
      </c>
      <c r="O13" s="154">
        <f>O8*Parametre!N119</f>
        <v>0</v>
      </c>
      <c r="P13" s="154">
        <f>P8*Parametre!O119</f>
        <v>0</v>
      </c>
      <c r="Q13" s="154">
        <f>Q8*Parametre!P119</f>
        <v>0</v>
      </c>
      <c r="R13" s="154">
        <f>R8*Parametre!Q119</f>
        <v>0</v>
      </c>
      <c r="S13" s="154">
        <f>S8*Parametre!R119</f>
        <v>0</v>
      </c>
      <c r="T13" s="154">
        <f>T8*Parametre!S119</f>
        <v>0</v>
      </c>
      <c r="U13" s="154">
        <f>U8*Parametre!T119</f>
        <v>0</v>
      </c>
      <c r="V13" s="154">
        <f>V8*Parametre!U119</f>
        <v>0</v>
      </c>
      <c r="W13" s="154">
        <f>W8*Parametre!V119</f>
        <v>0</v>
      </c>
      <c r="X13" s="154">
        <f>X8*Parametre!W119</f>
        <v>0</v>
      </c>
      <c r="Y13" s="154">
        <f>Y8*Parametre!X119</f>
        <v>0</v>
      </c>
      <c r="Z13" s="154">
        <f>Z8*Parametre!Y119</f>
        <v>0</v>
      </c>
      <c r="AA13" s="154">
        <f>AA8*Parametre!Z119</f>
        <v>0</v>
      </c>
      <c r="AB13" s="154">
        <f>AB8*Parametre!AA119</f>
        <v>0</v>
      </c>
      <c r="AC13" s="154">
        <f>AC8*Parametre!AB119</f>
        <v>0</v>
      </c>
      <c r="AD13" s="154">
        <f>AD8*Parametre!AC119</f>
        <v>0</v>
      </c>
      <c r="AE13" s="154">
        <f>AE8*Parametre!AD119</f>
        <v>0</v>
      </c>
      <c r="AF13" s="154">
        <f>AF8*Parametre!AE119</f>
        <v>0</v>
      </c>
      <c r="AG13" s="154">
        <f>AG8*Parametre!AF119</f>
        <v>0</v>
      </c>
      <c r="AH13" s="154">
        <f>AH8*Parametre!AG119</f>
        <v>0</v>
      </c>
      <c r="AI13" s="154">
        <f>AI8*Parametre!AH119</f>
        <v>0</v>
      </c>
      <c r="AJ13" s="154">
        <f>AJ8*Parametre!AI119</f>
        <v>0</v>
      </c>
      <c r="AK13" s="154">
        <f>AK8*Parametre!AJ119</f>
        <v>0</v>
      </c>
      <c r="AL13" s="154">
        <f>AL8*Parametre!AK119</f>
        <v>0</v>
      </c>
      <c r="AM13" s="154">
        <f>AM8*Parametre!AL119</f>
        <v>0</v>
      </c>
      <c r="AN13" s="154">
        <f>AN8*Parametre!AM119</f>
        <v>0</v>
      </c>
      <c r="AO13" s="154">
        <f>AO8*Parametre!AN119</f>
        <v>0</v>
      </c>
      <c r="AP13" s="154">
        <f>AP8*Parametre!AO119</f>
        <v>0</v>
      </c>
      <c r="AQ13" s="154">
        <f>AQ8*Parametre!AP119</f>
        <v>0</v>
      </c>
    </row>
    <row r="14" spans="2:43" x14ac:dyDescent="0.3">
      <c r="B14" s="146" t="s">
        <v>115</v>
      </c>
      <c r="C14" s="154">
        <f t="shared" si="14"/>
        <v>0</v>
      </c>
      <c r="D14" s="154">
        <f>D9*Parametre!C120</f>
        <v>0</v>
      </c>
      <c r="E14" s="154">
        <f>E9*Parametre!D120</f>
        <v>0</v>
      </c>
      <c r="F14" s="154">
        <f>F9*Parametre!E120</f>
        <v>0</v>
      </c>
      <c r="G14" s="154">
        <f>G9*Parametre!F120</f>
        <v>0</v>
      </c>
      <c r="H14" s="154">
        <f>H9*Parametre!G120</f>
        <v>0</v>
      </c>
      <c r="I14" s="154">
        <f>I9*Parametre!H120</f>
        <v>0</v>
      </c>
      <c r="J14" s="154">
        <f>J9*Parametre!I120</f>
        <v>0</v>
      </c>
      <c r="K14" s="154">
        <f>K9*Parametre!J120</f>
        <v>0</v>
      </c>
      <c r="L14" s="154">
        <f>L9*Parametre!K120</f>
        <v>0</v>
      </c>
      <c r="M14" s="154">
        <f>M9*Parametre!L120</f>
        <v>0</v>
      </c>
      <c r="N14" s="154">
        <f>N9*Parametre!M120</f>
        <v>0</v>
      </c>
      <c r="O14" s="154">
        <f>O9*Parametre!N120</f>
        <v>0</v>
      </c>
      <c r="P14" s="154">
        <f>P9*Parametre!O120</f>
        <v>0</v>
      </c>
      <c r="Q14" s="154">
        <f>Q9*Parametre!P120</f>
        <v>0</v>
      </c>
      <c r="R14" s="154">
        <f>R9*Parametre!Q120</f>
        <v>0</v>
      </c>
      <c r="S14" s="154">
        <f>S9*Parametre!R120</f>
        <v>0</v>
      </c>
      <c r="T14" s="154">
        <f>T9*Parametre!S120</f>
        <v>0</v>
      </c>
      <c r="U14" s="154">
        <f>U9*Parametre!T120</f>
        <v>0</v>
      </c>
      <c r="V14" s="154">
        <f>V9*Parametre!U120</f>
        <v>0</v>
      </c>
      <c r="W14" s="154">
        <f>W9*Parametre!V120</f>
        <v>0</v>
      </c>
      <c r="X14" s="154">
        <f>X9*Parametre!W120</f>
        <v>0</v>
      </c>
      <c r="Y14" s="154">
        <f>Y9*Parametre!X120</f>
        <v>0</v>
      </c>
      <c r="Z14" s="154">
        <f>Z9*Parametre!Y120</f>
        <v>0</v>
      </c>
      <c r="AA14" s="154">
        <f>AA9*Parametre!Z120</f>
        <v>0</v>
      </c>
      <c r="AB14" s="154">
        <f>AB9*Parametre!AA120</f>
        <v>0</v>
      </c>
      <c r="AC14" s="154">
        <f>AC9*Parametre!AB120</f>
        <v>0</v>
      </c>
      <c r="AD14" s="154">
        <f>AD9*Parametre!AC120</f>
        <v>0</v>
      </c>
      <c r="AE14" s="154">
        <f>AE9*Parametre!AD120</f>
        <v>0</v>
      </c>
      <c r="AF14" s="154">
        <f>AF9*Parametre!AE120</f>
        <v>0</v>
      </c>
      <c r="AG14" s="154">
        <f>AG9*Parametre!AF120</f>
        <v>0</v>
      </c>
      <c r="AH14" s="154">
        <f>AH9*Parametre!AG120</f>
        <v>0</v>
      </c>
      <c r="AI14" s="154">
        <f>AI9*Parametre!AH120</f>
        <v>0</v>
      </c>
      <c r="AJ14" s="154">
        <f>AJ9*Parametre!AI120</f>
        <v>0</v>
      </c>
      <c r="AK14" s="154">
        <f>AK9*Parametre!AJ120</f>
        <v>0</v>
      </c>
      <c r="AL14" s="154">
        <f>AL9*Parametre!AK120</f>
        <v>0</v>
      </c>
      <c r="AM14" s="154">
        <f>AM9*Parametre!AL120</f>
        <v>0</v>
      </c>
      <c r="AN14" s="154">
        <f>AN9*Parametre!AM120</f>
        <v>0</v>
      </c>
      <c r="AO14" s="154">
        <f>AO9*Parametre!AN120</f>
        <v>0</v>
      </c>
      <c r="AP14" s="154">
        <f>AP9*Parametre!AO120</f>
        <v>0</v>
      </c>
      <c r="AQ14" s="154">
        <f>AQ9*Parametre!AP120</f>
        <v>0</v>
      </c>
    </row>
    <row r="15" spans="2:43" x14ac:dyDescent="0.3">
      <c r="B15" s="146" t="s">
        <v>116</v>
      </c>
      <c r="C15" s="158">
        <f t="shared" si="14"/>
        <v>0</v>
      </c>
      <c r="D15" s="154">
        <f>D10*Parametre!C121</f>
        <v>0</v>
      </c>
      <c r="E15" s="154">
        <f>E10*Parametre!D121</f>
        <v>0</v>
      </c>
      <c r="F15" s="154">
        <f>F10*Parametre!E121</f>
        <v>0</v>
      </c>
      <c r="G15" s="154">
        <f>G10*Parametre!F121</f>
        <v>0</v>
      </c>
      <c r="H15" s="154">
        <f>H10*Parametre!G121</f>
        <v>0</v>
      </c>
      <c r="I15" s="154">
        <f>I10*Parametre!H121</f>
        <v>0</v>
      </c>
      <c r="J15" s="154">
        <f>J10*Parametre!I121</f>
        <v>0</v>
      </c>
      <c r="K15" s="154">
        <f>K10*Parametre!J121</f>
        <v>0</v>
      </c>
      <c r="L15" s="154">
        <f>L10*Parametre!K121</f>
        <v>0</v>
      </c>
      <c r="M15" s="154">
        <f>M10*Parametre!L121</f>
        <v>0</v>
      </c>
      <c r="N15" s="154">
        <f>N10*Parametre!M121</f>
        <v>0</v>
      </c>
      <c r="O15" s="154">
        <f>O10*Parametre!N121</f>
        <v>0</v>
      </c>
      <c r="P15" s="154">
        <f>P10*Parametre!O121</f>
        <v>0</v>
      </c>
      <c r="Q15" s="154">
        <f>Q10*Parametre!P121</f>
        <v>0</v>
      </c>
      <c r="R15" s="154">
        <f>R10*Parametre!Q121</f>
        <v>0</v>
      </c>
      <c r="S15" s="154">
        <f>S10*Parametre!R121</f>
        <v>0</v>
      </c>
      <c r="T15" s="154">
        <f>T10*Parametre!S121</f>
        <v>0</v>
      </c>
      <c r="U15" s="154">
        <f>U10*Parametre!T121</f>
        <v>0</v>
      </c>
      <c r="V15" s="154">
        <f>V10*Parametre!U121</f>
        <v>0</v>
      </c>
      <c r="W15" s="154">
        <f>W10*Parametre!V121</f>
        <v>0</v>
      </c>
      <c r="X15" s="154">
        <f>X10*Parametre!W121</f>
        <v>0</v>
      </c>
      <c r="Y15" s="154">
        <f>Y10*Parametre!X121</f>
        <v>0</v>
      </c>
      <c r="Z15" s="154">
        <f>Z10*Parametre!Y121</f>
        <v>0</v>
      </c>
      <c r="AA15" s="154">
        <f>AA10*Parametre!Z121</f>
        <v>0</v>
      </c>
      <c r="AB15" s="154">
        <f>AB10*Parametre!AA121</f>
        <v>0</v>
      </c>
      <c r="AC15" s="154">
        <f>AC10*Parametre!AB121</f>
        <v>0</v>
      </c>
      <c r="AD15" s="154">
        <f>AD10*Parametre!AC121</f>
        <v>0</v>
      </c>
      <c r="AE15" s="154">
        <f>AE10*Parametre!AD121</f>
        <v>0</v>
      </c>
      <c r="AF15" s="154">
        <f>AF10*Parametre!AE121</f>
        <v>0</v>
      </c>
      <c r="AG15" s="154">
        <f>AG10*Parametre!AF121</f>
        <v>0</v>
      </c>
      <c r="AH15" s="154">
        <f>AH10*Parametre!AG121</f>
        <v>0</v>
      </c>
      <c r="AI15" s="154">
        <f>AI10*Parametre!AH121</f>
        <v>0</v>
      </c>
      <c r="AJ15" s="154">
        <f>AJ10*Parametre!AI121</f>
        <v>0</v>
      </c>
      <c r="AK15" s="154">
        <f>AK10*Parametre!AJ121</f>
        <v>0</v>
      </c>
      <c r="AL15" s="154">
        <f>AL10*Parametre!AK121</f>
        <v>0</v>
      </c>
      <c r="AM15" s="154">
        <f>AM10*Parametre!AL121</f>
        <v>0</v>
      </c>
      <c r="AN15" s="154">
        <f>AN10*Parametre!AM121</f>
        <v>0</v>
      </c>
      <c r="AO15" s="154">
        <f>AO10*Parametre!AN121</f>
        <v>0</v>
      </c>
      <c r="AP15" s="154">
        <f>AP10*Parametre!AO121</f>
        <v>0</v>
      </c>
      <c r="AQ15" s="154">
        <f>AQ10*Parametre!AP121</f>
        <v>0</v>
      </c>
    </row>
    <row r="16" spans="2:43" x14ac:dyDescent="0.3">
      <c r="B16" s="215" t="s">
        <v>406</v>
      </c>
      <c r="C16" s="216">
        <f t="shared" si="14"/>
        <v>0</v>
      </c>
      <c r="D16" s="217">
        <f>SUM(D13:D15)</f>
        <v>0</v>
      </c>
      <c r="E16" s="216">
        <f t="shared" ref="E16:AG16" si="15">SUM(E13:E15)</f>
        <v>0</v>
      </c>
      <c r="F16" s="216">
        <f t="shared" si="15"/>
        <v>0</v>
      </c>
      <c r="G16" s="216">
        <f t="shared" si="15"/>
        <v>0</v>
      </c>
      <c r="H16" s="216">
        <f t="shared" si="15"/>
        <v>0</v>
      </c>
      <c r="I16" s="216">
        <f t="shared" si="15"/>
        <v>0</v>
      </c>
      <c r="J16" s="216">
        <f t="shared" si="15"/>
        <v>0</v>
      </c>
      <c r="K16" s="216">
        <f t="shared" si="15"/>
        <v>0</v>
      </c>
      <c r="L16" s="216">
        <f t="shared" si="15"/>
        <v>0</v>
      </c>
      <c r="M16" s="216">
        <f t="shared" si="15"/>
        <v>0</v>
      </c>
      <c r="N16" s="216">
        <f t="shared" si="15"/>
        <v>0</v>
      </c>
      <c r="O16" s="216">
        <f t="shared" si="15"/>
        <v>0</v>
      </c>
      <c r="P16" s="216">
        <f t="shared" si="15"/>
        <v>0</v>
      </c>
      <c r="Q16" s="216">
        <f t="shared" si="15"/>
        <v>0</v>
      </c>
      <c r="R16" s="216">
        <f t="shared" si="15"/>
        <v>0</v>
      </c>
      <c r="S16" s="216">
        <f t="shared" si="15"/>
        <v>0</v>
      </c>
      <c r="T16" s="216">
        <f t="shared" si="15"/>
        <v>0</v>
      </c>
      <c r="U16" s="216">
        <f t="shared" si="15"/>
        <v>0</v>
      </c>
      <c r="V16" s="216">
        <f t="shared" si="15"/>
        <v>0</v>
      </c>
      <c r="W16" s="216">
        <f t="shared" si="15"/>
        <v>0</v>
      </c>
      <c r="X16" s="216">
        <f t="shared" si="15"/>
        <v>0</v>
      </c>
      <c r="Y16" s="216">
        <f t="shared" si="15"/>
        <v>0</v>
      </c>
      <c r="Z16" s="216">
        <f t="shared" si="15"/>
        <v>0</v>
      </c>
      <c r="AA16" s="216">
        <f t="shared" si="15"/>
        <v>0</v>
      </c>
      <c r="AB16" s="216">
        <f t="shared" si="15"/>
        <v>0</v>
      </c>
      <c r="AC16" s="216">
        <f t="shared" si="15"/>
        <v>0</v>
      </c>
      <c r="AD16" s="216">
        <f t="shared" si="15"/>
        <v>0</v>
      </c>
      <c r="AE16" s="216">
        <f t="shared" si="15"/>
        <v>0</v>
      </c>
      <c r="AF16" s="216">
        <f t="shared" si="15"/>
        <v>0</v>
      </c>
      <c r="AG16" s="216">
        <f t="shared" si="15"/>
        <v>0</v>
      </c>
      <c r="AH16" s="216">
        <f t="shared" ref="AH16:AQ16" si="16">SUM(AH13:AH15)</f>
        <v>0</v>
      </c>
      <c r="AI16" s="216">
        <f t="shared" si="16"/>
        <v>0</v>
      </c>
      <c r="AJ16" s="216">
        <f t="shared" si="16"/>
        <v>0</v>
      </c>
      <c r="AK16" s="216">
        <f t="shared" si="16"/>
        <v>0</v>
      </c>
      <c r="AL16" s="216">
        <f t="shared" si="16"/>
        <v>0</v>
      </c>
      <c r="AM16" s="216">
        <f t="shared" si="16"/>
        <v>0</v>
      </c>
      <c r="AN16" s="216">
        <f t="shared" si="16"/>
        <v>0</v>
      </c>
      <c r="AO16" s="216">
        <f t="shared" si="16"/>
        <v>0</v>
      </c>
      <c r="AP16" s="216">
        <f t="shared" si="16"/>
        <v>0</v>
      </c>
      <c r="AQ16" s="216">
        <f t="shared" si="16"/>
        <v>0</v>
      </c>
    </row>
    <row r="19" spans="2:43" x14ac:dyDescent="0.3">
      <c r="B19" s="142"/>
      <c r="C19" s="142"/>
      <c r="D19" s="142" t="s">
        <v>10</v>
      </c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</row>
    <row r="20" spans="2:43" x14ac:dyDescent="0.3">
      <c r="B20" s="144"/>
      <c r="C20" s="144"/>
      <c r="D20" s="289">
        <v>1</v>
      </c>
      <c r="E20" s="289">
        <v>2</v>
      </c>
      <c r="F20" s="289">
        <v>3</v>
      </c>
      <c r="G20" s="289">
        <v>4</v>
      </c>
      <c r="H20" s="289">
        <v>5</v>
      </c>
      <c r="I20" s="289">
        <v>6</v>
      </c>
      <c r="J20" s="289">
        <v>7</v>
      </c>
      <c r="K20" s="289">
        <v>8</v>
      </c>
      <c r="L20" s="289">
        <v>9</v>
      </c>
      <c r="M20" s="289">
        <v>10</v>
      </c>
      <c r="N20" s="289">
        <v>11</v>
      </c>
      <c r="O20" s="289">
        <v>12</v>
      </c>
      <c r="P20" s="289">
        <v>13</v>
      </c>
      <c r="Q20" s="289">
        <v>14</v>
      </c>
      <c r="R20" s="289">
        <v>15</v>
      </c>
      <c r="S20" s="289">
        <v>16</v>
      </c>
      <c r="T20" s="289">
        <v>17</v>
      </c>
      <c r="U20" s="289">
        <v>18</v>
      </c>
      <c r="V20" s="289">
        <v>19</v>
      </c>
      <c r="W20" s="289">
        <v>20</v>
      </c>
      <c r="X20" s="289">
        <v>21</v>
      </c>
      <c r="Y20" s="289">
        <v>22</v>
      </c>
      <c r="Z20" s="289">
        <v>23</v>
      </c>
      <c r="AA20" s="289">
        <v>24</v>
      </c>
      <c r="AB20" s="289">
        <v>25</v>
      </c>
      <c r="AC20" s="289">
        <v>26</v>
      </c>
      <c r="AD20" s="289">
        <v>27</v>
      </c>
      <c r="AE20" s="289">
        <v>28</v>
      </c>
      <c r="AF20" s="289">
        <v>29</v>
      </c>
      <c r="AG20" s="289">
        <v>30</v>
      </c>
      <c r="AH20" s="289">
        <v>31</v>
      </c>
      <c r="AI20" s="289">
        <v>32</v>
      </c>
      <c r="AJ20" s="289">
        <v>33</v>
      </c>
      <c r="AK20" s="289">
        <v>34</v>
      </c>
      <c r="AL20" s="289">
        <v>35</v>
      </c>
      <c r="AM20" s="289">
        <v>36</v>
      </c>
      <c r="AN20" s="289">
        <v>37</v>
      </c>
      <c r="AO20" s="289">
        <v>38</v>
      </c>
      <c r="AP20" s="289">
        <v>39</v>
      </c>
      <c r="AQ20" s="289">
        <v>40</v>
      </c>
    </row>
    <row r="21" spans="2:43" x14ac:dyDescent="0.3">
      <c r="B21" s="145" t="s">
        <v>513</v>
      </c>
      <c r="C21" s="263" t="s">
        <v>9</v>
      </c>
      <c r="D21" s="290">
        <f>$D$4</f>
        <v>2024</v>
      </c>
      <c r="E21" s="290">
        <f>$D$4+D20</f>
        <v>2025</v>
      </c>
      <c r="F21" s="290">
        <f>$D$4+E20</f>
        <v>2026</v>
      </c>
      <c r="G21" s="290">
        <f t="shared" ref="G21" si="17">$D$4+F20</f>
        <v>2027</v>
      </c>
      <c r="H21" s="290">
        <f t="shared" ref="H21" si="18">$D$4+G20</f>
        <v>2028</v>
      </c>
      <c r="I21" s="290">
        <f t="shared" ref="I21" si="19">$D$4+H20</f>
        <v>2029</v>
      </c>
      <c r="J21" s="290">
        <f t="shared" ref="J21" si="20">$D$4+I20</f>
        <v>2030</v>
      </c>
      <c r="K21" s="290">
        <f t="shared" ref="K21" si="21">$D$4+J20</f>
        <v>2031</v>
      </c>
      <c r="L21" s="290">
        <f t="shared" ref="L21" si="22">$D$4+K20</f>
        <v>2032</v>
      </c>
      <c r="M21" s="290">
        <f t="shared" ref="M21" si="23">$D$4+L20</f>
        <v>2033</v>
      </c>
      <c r="N21" s="290">
        <f t="shared" ref="N21" si="24">$D$4+M20</f>
        <v>2034</v>
      </c>
      <c r="O21" s="290">
        <f t="shared" ref="O21" si="25">$D$4+N20</f>
        <v>2035</v>
      </c>
      <c r="P21" s="290">
        <f t="shared" ref="P21" si="26">$D$4+O20</f>
        <v>2036</v>
      </c>
      <c r="Q21" s="290">
        <f t="shared" ref="Q21" si="27">$D$4+P20</f>
        <v>2037</v>
      </c>
      <c r="R21" s="290">
        <f t="shared" ref="R21" si="28">$D$4+Q20</f>
        <v>2038</v>
      </c>
      <c r="S21" s="290">
        <f t="shared" ref="S21" si="29">$D$4+R20</f>
        <v>2039</v>
      </c>
      <c r="T21" s="290">
        <f t="shared" ref="T21" si="30">$D$4+S20</f>
        <v>2040</v>
      </c>
      <c r="U21" s="290">
        <f t="shared" ref="U21" si="31">$D$4+T20</f>
        <v>2041</v>
      </c>
      <c r="V21" s="290">
        <f t="shared" ref="V21" si="32">$D$4+U20</f>
        <v>2042</v>
      </c>
      <c r="W21" s="290">
        <f t="shared" ref="W21" si="33">$D$4+V20</f>
        <v>2043</v>
      </c>
      <c r="X21" s="290">
        <f t="shared" ref="X21" si="34">$D$4+W20</f>
        <v>2044</v>
      </c>
      <c r="Y21" s="290">
        <f t="shared" ref="Y21" si="35">$D$4+X20</f>
        <v>2045</v>
      </c>
      <c r="Z21" s="290">
        <f t="shared" ref="Z21" si="36">$D$4+Y20</f>
        <v>2046</v>
      </c>
      <c r="AA21" s="290">
        <f t="shared" ref="AA21" si="37">$D$4+Z20</f>
        <v>2047</v>
      </c>
      <c r="AB21" s="290">
        <f t="shared" ref="AB21" si="38">$D$4+AA20</f>
        <v>2048</v>
      </c>
      <c r="AC21" s="290">
        <f t="shared" ref="AC21" si="39">$D$4+AB20</f>
        <v>2049</v>
      </c>
      <c r="AD21" s="290">
        <f t="shared" ref="AD21" si="40">$D$4+AC20</f>
        <v>2050</v>
      </c>
      <c r="AE21" s="290">
        <f t="shared" ref="AE21" si="41">$D$4+AD20</f>
        <v>2051</v>
      </c>
      <c r="AF21" s="290">
        <f t="shared" ref="AF21" si="42">$D$4+AE20</f>
        <v>2052</v>
      </c>
      <c r="AG21" s="290">
        <f t="shared" ref="AG21" si="43">$D$4+AF20</f>
        <v>2053</v>
      </c>
      <c r="AH21" s="290">
        <f t="shared" ref="AH21" si="44">$D$4+AG20</f>
        <v>2054</v>
      </c>
      <c r="AI21" s="290">
        <f t="shared" ref="AI21" si="45">$D$4+AH20</f>
        <v>2055</v>
      </c>
      <c r="AJ21" s="290">
        <f t="shared" ref="AJ21" si="46">$D$4+AI20</f>
        <v>2056</v>
      </c>
      <c r="AK21" s="290">
        <f t="shared" ref="AK21" si="47">$D$4+AJ20</f>
        <v>2057</v>
      </c>
      <c r="AL21" s="290">
        <f t="shared" ref="AL21" si="48">$D$4+AK20</f>
        <v>2058</v>
      </c>
      <c r="AM21" s="290">
        <f t="shared" ref="AM21" si="49">$D$4+AL20</f>
        <v>2059</v>
      </c>
      <c r="AN21" s="290">
        <f t="shared" ref="AN21" si="50">$D$4+AM20</f>
        <v>2060</v>
      </c>
      <c r="AO21" s="290">
        <f t="shared" ref="AO21" si="51">$D$4+AN20</f>
        <v>2061</v>
      </c>
      <c r="AP21" s="290">
        <f t="shared" ref="AP21" si="52">$D$4+AO20</f>
        <v>2062</v>
      </c>
      <c r="AQ21" s="290">
        <f t="shared" ref="AQ21" si="53">$D$4+AP20</f>
        <v>2063</v>
      </c>
    </row>
    <row r="22" spans="2:43" x14ac:dyDescent="0.3">
      <c r="B22" s="142" t="s">
        <v>26</v>
      </c>
      <c r="C22" s="154">
        <f>SUM(D22:AQ22)</f>
        <v>0</v>
      </c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</row>
    <row r="23" spans="2:43" x14ac:dyDescent="0.3">
      <c r="B23" s="142" t="s">
        <v>27</v>
      </c>
      <c r="C23" s="154">
        <f t="shared" ref="C23:C27" si="54">SUM(D23:AQ23)</f>
        <v>0</v>
      </c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O23" s="159"/>
      <c r="AP23" s="159"/>
      <c r="AQ23" s="159"/>
    </row>
    <row r="24" spans="2:43" ht="10.5" thickBot="1" x14ac:dyDescent="0.35">
      <c r="B24" s="147" t="s">
        <v>247</v>
      </c>
      <c r="C24" s="156">
        <f t="shared" si="54"/>
        <v>0</v>
      </c>
      <c r="D24" s="156">
        <f>D22-D23</f>
        <v>0</v>
      </c>
      <c r="E24" s="156">
        <f t="shared" ref="E24:AQ24" si="55">E22-E23</f>
        <v>0</v>
      </c>
      <c r="F24" s="156">
        <f t="shared" si="55"/>
        <v>0</v>
      </c>
      <c r="G24" s="156">
        <f t="shared" si="55"/>
        <v>0</v>
      </c>
      <c r="H24" s="156">
        <f t="shared" si="55"/>
        <v>0</v>
      </c>
      <c r="I24" s="156">
        <f t="shared" si="55"/>
        <v>0</v>
      </c>
      <c r="J24" s="156">
        <f t="shared" si="55"/>
        <v>0</v>
      </c>
      <c r="K24" s="156">
        <f t="shared" si="55"/>
        <v>0</v>
      </c>
      <c r="L24" s="156">
        <f t="shared" si="55"/>
        <v>0</v>
      </c>
      <c r="M24" s="156">
        <f t="shared" si="55"/>
        <v>0</v>
      </c>
      <c r="N24" s="156">
        <f t="shared" si="55"/>
        <v>0</v>
      </c>
      <c r="O24" s="156">
        <f t="shared" si="55"/>
        <v>0</v>
      </c>
      <c r="P24" s="156">
        <f t="shared" si="55"/>
        <v>0</v>
      </c>
      <c r="Q24" s="156">
        <f t="shared" si="55"/>
        <v>0</v>
      </c>
      <c r="R24" s="156">
        <f t="shared" si="55"/>
        <v>0</v>
      </c>
      <c r="S24" s="156">
        <f t="shared" si="55"/>
        <v>0</v>
      </c>
      <c r="T24" s="156">
        <f t="shared" si="55"/>
        <v>0</v>
      </c>
      <c r="U24" s="156">
        <f t="shared" si="55"/>
        <v>0</v>
      </c>
      <c r="V24" s="156">
        <f t="shared" si="55"/>
        <v>0</v>
      </c>
      <c r="W24" s="156">
        <f t="shared" si="55"/>
        <v>0</v>
      </c>
      <c r="X24" s="156">
        <f t="shared" si="55"/>
        <v>0</v>
      </c>
      <c r="Y24" s="156">
        <f t="shared" si="55"/>
        <v>0</v>
      </c>
      <c r="Z24" s="156">
        <f t="shared" si="55"/>
        <v>0</v>
      </c>
      <c r="AA24" s="156">
        <f t="shared" si="55"/>
        <v>0</v>
      </c>
      <c r="AB24" s="156">
        <f t="shared" si="55"/>
        <v>0</v>
      </c>
      <c r="AC24" s="156">
        <f t="shared" si="55"/>
        <v>0</v>
      </c>
      <c r="AD24" s="156">
        <f t="shared" si="55"/>
        <v>0</v>
      </c>
      <c r="AE24" s="156">
        <f t="shared" si="55"/>
        <v>0</v>
      </c>
      <c r="AF24" s="156">
        <f t="shared" si="55"/>
        <v>0</v>
      </c>
      <c r="AG24" s="156">
        <f t="shared" si="55"/>
        <v>0</v>
      </c>
      <c r="AH24" s="156">
        <f t="shared" si="55"/>
        <v>0</v>
      </c>
      <c r="AI24" s="156">
        <f t="shared" si="55"/>
        <v>0</v>
      </c>
      <c r="AJ24" s="156">
        <f t="shared" si="55"/>
        <v>0</v>
      </c>
      <c r="AK24" s="156">
        <f t="shared" si="55"/>
        <v>0</v>
      </c>
      <c r="AL24" s="156">
        <f t="shared" si="55"/>
        <v>0</v>
      </c>
      <c r="AM24" s="156">
        <f t="shared" si="55"/>
        <v>0</v>
      </c>
      <c r="AN24" s="156">
        <f t="shared" si="55"/>
        <v>0</v>
      </c>
      <c r="AO24" s="156">
        <f t="shared" si="55"/>
        <v>0</v>
      </c>
      <c r="AP24" s="156">
        <f t="shared" si="55"/>
        <v>0</v>
      </c>
      <c r="AQ24" s="156">
        <f t="shared" si="55"/>
        <v>0</v>
      </c>
    </row>
    <row r="25" spans="2:43" ht="10.5" thickTop="1" x14ac:dyDescent="0.3">
      <c r="B25" s="148" t="s">
        <v>172</v>
      </c>
      <c r="C25" s="157">
        <f t="shared" si="54"/>
        <v>0</v>
      </c>
      <c r="D25" s="157">
        <f>D24*Parametre!$C$115</f>
        <v>0</v>
      </c>
      <c r="E25" s="157">
        <f>E24*Parametre!$C$115</f>
        <v>0</v>
      </c>
      <c r="F25" s="157">
        <f>F24*Parametre!$C$115</f>
        <v>0</v>
      </c>
      <c r="G25" s="157">
        <f>G24*Parametre!$C$115</f>
        <v>0</v>
      </c>
      <c r="H25" s="157">
        <f>H24*Parametre!$C$115</f>
        <v>0</v>
      </c>
      <c r="I25" s="157">
        <f>I24*Parametre!$C$115</f>
        <v>0</v>
      </c>
      <c r="J25" s="157">
        <f>J24*Parametre!$C$115</f>
        <v>0</v>
      </c>
      <c r="K25" s="157">
        <f>K24*Parametre!$C$115</f>
        <v>0</v>
      </c>
      <c r="L25" s="157">
        <f>L24*Parametre!$C$115</f>
        <v>0</v>
      </c>
      <c r="M25" s="157">
        <f>M24*Parametre!$C$115</f>
        <v>0</v>
      </c>
      <c r="N25" s="157">
        <f>N24*Parametre!$C$115</f>
        <v>0</v>
      </c>
      <c r="O25" s="157">
        <f>O24*Parametre!$C$115</f>
        <v>0</v>
      </c>
      <c r="P25" s="157">
        <f>P24*Parametre!$C$115</f>
        <v>0</v>
      </c>
      <c r="Q25" s="157">
        <f>Q24*Parametre!$C$115</f>
        <v>0</v>
      </c>
      <c r="R25" s="157">
        <f>R24*Parametre!$C$115</f>
        <v>0</v>
      </c>
      <c r="S25" s="157">
        <f>S24*Parametre!$C$115</f>
        <v>0</v>
      </c>
      <c r="T25" s="157">
        <f>T24*Parametre!$C$115</f>
        <v>0</v>
      </c>
      <c r="U25" s="157">
        <f>U24*Parametre!$C$115</f>
        <v>0</v>
      </c>
      <c r="V25" s="157">
        <f>V24*Parametre!$C$115</f>
        <v>0</v>
      </c>
      <c r="W25" s="157">
        <f>W24*Parametre!$C$115</f>
        <v>0</v>
      </c>
      <c r="X25" s="157">
        <f>X24*Parametre!$C$115</f>
        <v>0</v>
      </c>
      <c r="Y25" s="157">
        <f>Y24*Parametre!$C$115</f>
        <v>0</v>
      </c>
      <c r="Z25" s="157">
        <f>Z24*Parametre!$C$115</f>
        <v>0</v>
      </c>
      <c r="AA25" s="157">
        <f>AA24*Parametre!$C$115</f>
        <v>0</v>
      </c>
      <c r="AB25" s="157">
        <f>AB24*Parametre!$C$115</f>
        <v>0</v>
      </c>
      <c r="AC25" s="157">
        <f>AC24*Parametre!$C$115</f>
        <v>0</v>
      </c>
      <c r="AD25" s="157">
        <f>AD24*Parametre!$C$115</f>
        <v>0</v>
      </c>
      <c r="AE25" s="157">
        <f>AE24*Parametre!$C$115</f>
        <v>0</v>
      </c>
      <c r="AF25" s="157">
        <f>AF24*Parametre!$C$115</f>
        <v>0</v>
      </c>
      <c r="AG25" s="157">
        <f>AG24*Parametre!$C$115</f>
        <v>0</v>
      </c>
      <c r="AH25" s="157">
        <f>AH24*Parametre!$C$115</f>
        <v>0</v>
      </c>
      <c r="AI25" s="157">
        <f>AI24*Parametre!$C$115</f>
        <v>0</v>
      </c>
      <c r="AJ25" s="157">
        <f>AJ24*Parametre!$C$115</f>
        <v>0</v>
      </c>
      <c r="AK25" s="157">
        <f>AK24*Parametre!$C$115</f>
        <v>0</v>
      </c>
      <c r="AL25" s="157">
        <f>AL24*Parametre!$C$115</f>
        <v>0</v>
      </c>
      <c r="AM25" s="157">
        <f>AM24*Parametre!$C$115</f>
        <v>0</v>
      </c>
      <c r="AN25" s="157">
        <f>AN24*Parametre!$C$115</f>
        <v>0</v>
      </c>
      <c r="AO25" s="157">
        <f>AO24*Parametre!$C$115</f>
        <v>0</v>
      </c>
      <c r="AP25" s="157">
        <f>AP24*Parametre!$C$115</f>
        <v>0</v>
      </c>
      <c r="AQ25" s="157">
        <f>AQ24*Parametre!$C$115</f>
        <v>0</v>
      </c>
    </row>
    <row r="26" spans="2:43" x14ac:dyDescent="0.3">
      <c r="B26" s="142" t="s">
        <v>115</v>
      </c>
      <c r="C26" s="154">
        <f t="shared" si="54"/>
        <v>0</v>
      </c>
      <c r="D26" s="154">
        <f>D24*Parametre!$D$115</f>
        <v>0</v>
      </c>
      <c r="E26" s="154">
        <f>E24*Parametre!$D$115</f>
        <v>0</v>
      </c>
      <c r="F26" s="154">
        <f>F24*Parametre!$D$115</f>
        <v>0</v>
      </c>
      <c r="G26" s="154">
        <f>G24*Parametre!$D$115</f>
        <v>0</v>
      </c>
      <c r="H26" s="154">
        <f>H24*Parametre!$D$115</f>
        <v>0</v>
      </c>
      <c r="I26" s="154">
        <f>I24*Parametre!$D$115</f>
        <v>0</v>
      </c>
      <c r="J26" s="154">
        <f>J24*Parametre!$D$115</f>
        <v>0</v>
      </c>
      <c r="K26" s="154">
        <f>K24*Parametre!$D$115</f>
        <v>0</v>
      </c>
      <c r="L26" s="154">
        <f>L24*Parametre!$D$115</f>
        <v>0</v>
      </c>
      <c r="M26" s="154">
        <f>M24*Parametre!$D$115</f>
        <v>0</v>
      </c>
      <c r="N26" s="154">
        <f>N24*Parametre!$D$115</f>
        <v>0</v>
      </c>
      <c r="O26" s="154">
        <f>O24*Parametre!$D$115</f>
        <v>0</v>
      </c>
      <c r="P26" s="154">
        <f>P24*Parametre!$D$115</f>
        <v>0</v>
      </c>
      <c r="Q26" s="154">
        <f>Q24*Parametre!$D$115</f>
        <v>0</v>
      </c>
      <c r="R26" s="154">
        <f>R24*Parametre!$D$115</f>
        <v>0</v>
      </c>
      <c r="S26" s="154">
        <f>S24*Parametre!$D$115</f>
        <v>0</v>
      </c>
      <c r="T26" s="154">
        <f>T24*Parametre!$D$115</f>
        <v>0</v>
      </c>
      <c r="U26" s="154">
        <f>U24*Parametre!$D$115</f>
        <v>0</v>
      </c>
      <c r="V26" s="154">
        <f>V24*Parametre!$D$115</f>
        <v>0</v>
      </c>
      <c r="W26" s="154">
        <f>W24*Parametre!$D$115</f>
        <v>0</v>
      </c>
      <c r="X26" s="154">
        <f>X24*Parametre!$D$115</f>
        <v>0</v>
      </c>
      <c r="Y26" s="154">
        <f>Y24*Parametre!$D$115</f>
        <v>0</v>
      </c>
      <c r="Z26" s="154">
        <f>Z24*Parametre!$D$115</f>
        <v>0</v>
      </c>
      <c r="AA26" s="154">
        <f>AA24*Parametre!$D$115</f>
        <v>0</v>
      </c>
      <c r="AB26" s="154">
        <f>AB24*Parametre!$D$115</f>
        <v>0</v>
      </c>
      <c r="AC26" s="154">
        <f>AC24*Parametre!$D$115</f>
        <v>0</v>
      </c>
      <c r="AD26" s="154">
        <f>AD24*Parametre!$D$115</f>
        <v>0</v>
      </c>
      <c r="AE26" s="154">
        <f>AE24*Parametre!$D$115</f>
        <v>0</v>
      </c>
      <c r="AF26" s="154">
        <f>AF24*Parametre!$D$115</f>
        <v>0</v>
      </c>
      <c r="AG26" s="154">
        <f>AG24*Parametre!$D$115</f>
        <v>0</v>
      </c>
      <c r="AH26" s="154">
        <f>AH24*Parametre!$D$115</f>
        <v>0</v>
      </c>
      <c r="AI26" s="154">
        <f>AI24*Parametre!$D$115</f>
        <v>0</v>
      </c>
      <c r="AJ26" s="154">
        <f>AJ24*Parametre!$D$115</f>
        <v>0</v>
      </c>
      <c r="AK26" s="154">
        <f>AK24*Parametre!$D$115</f>
        <v>0</v>
      </c>
      <c r="AL26" s="154">
        <f>AL24*Parametre!$D$115</f>
        <v>0</v>
      </c>
      <c r="AM26" s="154">
        <f>AM24*Parametre!$D$115</f>
        <v>0</v>
      </c>
      <c r="AN26" s="154">
        <f>AN24*Parametre!$D$115</f>
        <v>0</v>
      </c>
      <c r="AO26" s="154">
        <f>AO24*Parametre!$D$115</f>
        <v>0</v>
      </c>
      <c r="AP26" s="154">
        <f>AP24*Parametre!$D$115</f>
        <v>0</v>
      </c>
      <c r="AQ26" s="154">
        <f>AQ24*Parametre!$D$115</f>
        <v>0</v>
      </c>
    </row>
    <row r="27" spans="2:43" x14ac:dyDescent="0.3">
      <c r="B27" s="142" t="s">
        <v>116</v>
      </c>
      <c r="C27" s="154">
        <f t="shared" si="54"/>
        <v>0</v>
      </c>
      <c r="D27" s="154">
        <f>D24*Parametre!$E$115</f>
        <v>0</v>
      </c>
      <c r="E27" s="154">
        <f>E24*Parametre!$E$115</f>
        <v>0</v>
      </c>
      <c r="F27" s="154">
        <f>F24*Parametre!$E$115</f>
        <v>0</v>
      </c>
      <c r="G27" s="154">
        <f>G24*Parametre!$E$115</f>
        <v>0</v>
      </c>
      <c r="H27" s="154">
        <f>H24*Parametre!$E$115</f>
        <v>0</v>
      </c>
      <c r="I27" s="154">
        <f>I24*Parametre!$E$115</f>
        <v>0</v>
      </c>
      <c r="J27" s="154">
        <f>J24*Parametre!$E$115</f>
        <v>0</v>
      </c>
      <c r="K27" s="154">
        <f>K24*Parametre!$E$115</f>
        <v>0</v>
      </c>
      <c r="L27" s="154">
        <f>L24*Parametre!$E$115</f>
        <v>0</v>
      </c>
      <c r="M27" s="154">
        <f>M24*Parametre!$E$115</f>
        <v>0</v>
      </c>
      <c r="N27" s="154">
        <f>N24*Parametre!$E$115</f>
        <v>0</v>
      </c>
      <c r="O27" s="154">
        <f>O24*Parametre!$E$115</f>
        <v>0</v>
      </c>
      <c r="P27" s="154">
        <f>P24*Parametre!$E$115</f>
        <v>0</v>
      </c>
      <c r="Q27" s="154">
        <f>Q24*Parametre!$E$115</f>
        <v>0</v>
      </c>
      <c r="R27" s="154">
        <f>R24*Parametre!$E$115</f>
        <v>0</v>
      </c>
      <c r="S27" s="154">
        <f>S24*Parametre!$E$115</f>
        <v>0</v>
      </c>
      <c r="T27" s="154">
        <f>T24*Parametre!$E$115</f>
        <v>0</v>
      </c>
      <c r="U27" s="154">
        <f>U24*Parametre!$E$115</f>
        <v>0</v>
      </c>
      <c r="V27" s="154">
        <f>V24*Parametre!$E$115</f>
        <v>0</v>
      </c>
      <c r="W27" s="154">
        <f>W24*Parametre!$E$115</f>
        <v>0</v>
      </c>
      <c r="X27" s="154">
        <f>X24*Parametre!$E$115</f>
        <v>0</v>
      </c>
      <c r="Y27" s="154">
        <f>Y24*Parametre!$E$115</f>
        <v>0</v>
      </c>
      <c r="Z27" s="154">
        <f>Z24*Parametre!$E$115</f>
        <v>0</v>
      </c>
      <c r="AA27" s="154">
        <f>AA24*Parametre!$E$115</f>
        <v>0</v>
      </c>
      <c r="AB27" s="154">
        <f>AB24*Parametre!$E$115</f>
        <v>0</v>
      </c>
      <c r="AC27" s="154">
        <f>AC24*Parametre!$E$115</f>
        <v>0</v>
      </c>
      <c r="AD27" s="154">
        <f>AD24*Parametre!$E$115</f>
        <v>0</v>
      </c>
      <c r="AE27" s="154">
        <f>AE24*Parametre!$E$115</f>
        <v>0</v>
      </c>
      <c r="AF27" s="154">
        <f>AF24*Parametre!$E$115</f>
        <v>0</v>
      </c>
      <c r="AG27" s="154">
        <f>AG24*Parametre!$E$115</f>
        <v>0</v>
      </c>
      <c r="AH27" s="154">
        <f>AH24*Parametre!$E$115</f>
        <v>0</v>
      </c>
      <c r="AI27" s="154">
        <f>AI24*Parametre!$E$115</f>
        <v>0</v>
      </c>
      <c r="AJ27" s="154">
        <f>AJ24*Parametre!$E$115</f>
        <v>0</v>
      </c>
      <c r="AK27" s="154">
        <f>AK24*Parametre!$E$115</f>
        <v>0</v>
      </c>
      <c r="AL27" s="154">
        <f>AL24*Parametre!$E$115</f>
        <v>0</v>
      </c>
      <c r="AM27" s="154">
        <f>AM24*Parametre!$E$115</f>
        <v>0</v>
      </c>
      <c r="AN27" s="154">
        <f>AN24*Parametre!$E$115</f>
        <v>0</v>
      </c>
      <c r="AO27" s="154">
        <f>AO24*Parametre!$E$115</f>
        <v>0</v>
      </c>
      <c r="AP27" s="154">
        <f>AP24*Parametre!$E$115</f>
        <v>0</v>
      </c>
      <c r="AQ27" s="154">
        <f>AQ24*Parametre!$E$115</f>
        <v>0</v>
      </c>
    </row>
    <row r="29" spans="2:43" x14ac:dyDescent="0.3">
      <c r="B29" s="149" t="s">
        <v>248</v>
      </c>
    </row>
    <row r="30" spans="2:43" x14ac:dyDescent="0.3">
      <c r="B30" s="146" t="s">
        <v>172</v>
      </c>
      <c r="C30" s="154">
        <f t="shared" ref="C30:C33" si="56">SUM(D30:AQ30)</f>
        <v>0</v>
      </c>
      <c r="D30" s="154">
        <f>D25*Parametre!C119</f>
        <v>0</v>
      </c>
      <c r="E30" s="154">
        <f>E25*Parametre!D119</f>
        <v>0</v>
      </c>
      <c r="F30" s="154">
        <f>F25*Parametre!E119</f>
        <v>0</v>
      </c>
      <c r="G30" s="154">
        <f>G25*Parametre!F119</f>
        <v>0</v>
      </c>
      <c r="H30" s="154">
        <f>H25*Parametre!G119</f>
        <v>0</v>
      </c>
      <c r="I30" s="154">
        <f>I25*Parametre!H119</f>
        <v>0</v>
      </c>
      <c r="J30" s="154">
        <f>J25*Parametre!I119</f>
        <v>0</v>
      </c>
      <c r="K30" s="154">
        <f>K25*Parametre!J119</f>
        <v>0</v>
      </c>
      <c r="L30" s="154">
        <f>L25*Parametre!K119</f>
        <v>0</v>
      </c>
      <c r="M30" s="154">
        <f>M25*Parametre!L119</f>
        <v>0</v>
      </c>
      <c r="N30" s="154">
        <f>N25*Parametre!M119</f>
        <v>0</v>
      </c>
      <c r="O30" s="154">
        <f>O25*Parametre!N119</f>
        <v>0</v>
      </c>
      <c r="P30" s="154">
        <f>P25*Parametre!O119</f>
        <v>0</v>
      </c>
      <c r="Q30" s="154">
        <f>Q25*Parametre!P119</f>
        <v>0</v>
      </c>
      <c r="R30" s="154">
        <f>R25*Parametre!Q119</f>
        <v>0</v>
      </c>
      <c r="S30" s="154">
        <f>S25*Parametre!R119</f>
        <v>0</v>
      </c>
      <c r="T30" s="154">
        <f>T25*Parametre!S119</f>
        <v>0</v>
      </c>
      <c r="U30" s="154">
        <f>U25*Parametre!T119</f>
        <v>0</v>
      </c>
      <c r="V30" s="154">
        <f>V25*Parametre!U119</f>
        <v>0</v>
      </c>
      <c r="W30" s="154">
        <f>W25*Parametre!V119</f>
        <v>0</v>
      </c>
      <c r="X30" s="154">
        <f>X25*Parametre!W119</f>
        <v>0</v>
      </c>
      <c r="Y30" s="154">
        <f>Y25*Parametre!X119</f>
        <v>0</v>
      </c>
      <c r="Z30" s="154">
        <f>Z25*Parametre!Y119</f>
        <v>0</v>
      </c>
      <c r="AA30" s="154">
        <f>AA25*Parametre!Z119</f>
        <v>0</v>
      </c>
      <c r="AB30" s="154">
        <f>AB25*Parametre!AA119</f>
        <v>0</v>
      </c>
      <c r="AC30" s="154">
        <f>AC25*Parametre!AB119</f>
        <v>0</v>
      </c>
      <c r="AD30" s="154">
        <f>AD25*Parametre!AC119</f>
        <v>0</v>
      </c>
      <c r="AE30" s="154">
        <f>AE25*Parametre!AD119</f>
        <v>0</v>
      </c>
      <c r="AF30" s="154">
        <f>AF25*Parametre!AE119</f>
        <v>0</v>
      </c>
      <c r="AG30" s="154">
        <f>AG25*Parametre!AF119</f>
        <v>0</v>
      </c>
      <c r="AH30" s="154">
        <f>AH25*Parametre!AG119</f>
        <v>0</v>
      </c>
      <c r="AI30" s="154">
        <f>AI25*Parametre!AH119</f>
        <v>0</v>
      </c>
      <c r="AJ30" s="154">
        <f>AJ25*Parametre!AI119</f>
        <v>0</v>
      </c>
      <c r="AK30" s="154">
        <f>AK25*Parametre!AJ119</f>
        <v>0</v>
      </c>
      <c r="AL30" s="154">
        <f>AL25*Parametre!AK119</f>
        <v>0</v>
      </c>
      <c r="AM30" s="154">
        <f>AM25*Parametre!AL119</f>
        <v>0</v>
      </c>
      <c r="AN30" s="154">
        <f>AN25*Parametre!AM119</f>
        <v>0</v>
      </c>
      <c r="AO30" s="154">
        <f>AO25*Parametre!AN119</f>
        <v>0</v>
      </c>
      <c r="AP30" s="154">
        <f>AP25*Parametre!AO119</f>
        <v>0</v>
      </c>
      <c r="AQ30" s="154">
        <f>AQ25*Parametre!AP119</f>
        <v>0</v>
      </c>
    </row>
    <row r="31" spans="2:43" x14ac:dyDescent="0.3">
      <c r="B31" s="146" t="s">
        <v>115</v>
      </c>
      <c r="C31" s="154">
        <f t="shared" si="56"/>
        <v>0</v>
      </c>
      <c r="D31" s="154">
        <f>D26*Parametre!C120</f>
        <v>0</v>
      </c>
      <c r="E31" s="154">
        <f>E26*Parametre!D120</f>
        <v>0</v>
      </c>
      <c r="F31" s="154">
        <f>F26*Parametre!E120</f>
        <v>0</v>
      </c>
      <c r="G31" s="154">
        <f>G26*Parametre!F120</f>
        <v>0</v>
      </c>
      <c r="H31" s="154">
        <f>H26*Parametre!G120</f>
        <v>0</v>
      </c>
      <c r="I31" s="154">
        <f>I26*Parametre!H120</f>
        <v>0</v>
      </c>
      <c r="J31" s="154">
        <f>J26*Parametre!I120</f>
        <v>0</v>
      </c>
      <c r="K31" s="154">
        <f>K26*Parametre!J120</f>
        <v>0</v>
      </c>
      <c r="L31" s="154">
        <f>L26*Parametre!K120</f>
        <v>0</v>
      </c>
      <c r="M31" s="154">
        <f>M26*Parametre!L120</f>
        <v>0</v>
      </c>
      <c r="N31" s="154">
        <f>N26*Parametre!M120</f>
        <v>0</v>
      </c>
      <c r="O31" s="154">
        <f>O26*Parametre!N120</f>
        <v>0</v>
      </c>
      <c r="P31" s="154">
        <f>P26*Parametre!O120</f>
        <v>0</v>
      </c>
      <c r="Q31" s="154">
        <f>Q26*Parametre!P120</f>
        <v>0</v>
      </c>
      <c r="R31" s="154">
        <f>R26*Parametre!Q120</f>
        <v>0</v>
      </c>
      <c r="S31" s="154">
        <f>S26*Parametre!R120</f>
        <v>0</v>
      </c>
      <c r="T31" s="154">
        <f>T26*Parametre!S120</f>
        <v>0</v>
      </c>
      <c r="U31" s="154">
        <f>U26*Parametre!T120</f>
        <v>0</v>
      </c>
      <c r="V31" s="154">
        <f>V26*Parametre!U120</f>
        <v>0</v>
      </c>
      <c r="W31" s="154">
        <f>W26*Parametre!V120</f>
        <v>0</v>
      </c>
      <c r="X31" s="154">
        <f>X26*Parametre!W120</f>
        <v>0</v>
      </c>
      <c r="Y31" s="154">
        <f>Y26*Parametre!X120</f>
        <v>0</v>
      </c>
      <c r="Z31" s="154">
        <f>Z26*Parametre!Y120</f>
        <v>0</v>
      </c>
      <c r="AA31" s="154">
        <f>AA26*Parametre!Z120</f>
        <v>0</v>
      </c>
      <c r="AB31" s="154">
        <f>AB26*Parametre!AA120</f>
        <v>0</v>
      </c>
      <c r="AC31" s="154">
        <f>AC26*Parametre!AB120</f>
        <v>0</v>
      </c>
      <c r="AD31" s="154">
        <f>AD26*Parametre!AC120</f>
        <v>0</v>
      </c>
      <c r="AE31" s="154">
        <f>AE26*Parametre!AD120</f>
        <v>0</v>
      </c>
      <c r="AF31" s="154">
        <f>AF26*Parametre!AE120</f>
        <v>0</v>
      </c>
      <c r="AG31" s="154">
        <f>AG26*Parametre!AF120</f>
        <v>0</v>
      </c>
      <c r="AH31" s="154">
        <f>AH26*Parametre!AG120</f>
        <v>0</v>
      </c>
      <c r="AI31" s="154">
        <f>AI26*Parametre!AH120</f>
        <v>0</v>
      </c>
      <c r="AJ31" s="154">
        <f>AJ26*Parametre!AI120</f>
        <v>0</v>
      </c>
      <c r="AK31" s="154">
        <f>AK26*Parametre!AJ120</f>
        <v>0</v>
      </c>
      <c r="AL31" s="154">
        <f>AL26*Parametre!AK120</f>
        <v>0</v>
      </c>
      <c r="AM31" s="154">
        <f>AM26*Parametre!AL120</f>
        <v>0</v>
      </c>
      <c r="AN31" s="154">
        <f>AN26*Parametre!AM120</f>
        <v>0</v>
      </c>
      <c r="AO31" s="154">
        <f>AO26*Parametre!AN120</f>
        <v>0</v>
      </c>
      <c r="AP31" s="154">
        <f>AP26*Parametre!AO120</f>
        <v>0</v>
      </c>
      <c r="AQ31" s="154">
        <f>AQ26*Parametre!AP120</f>
        <v>0</v>
      </c>
    </row>
    <row r="32" spans="2:43" x14ac:dyDescent="0.3">
      <c r="B32" s="146" t="s">
        <v>116</v>
      </c>
      <c r="C32" s="158">
        <f t="shared" si="56"/>
        <v>0</v>
      </c>
      <c r="D32" s="154">
        <f>D27*Parametre!C121</f>
        <v>0</v>
      </c>
      <c r="E32" s="154">
        <f>E27*Parametre!D121</f>
        <v>0</v>
      </c>
      <c r="F32" s="154">
        <f>F27*Parametre!E121</f>
        <v>0</v>
      </c>
      <c r="G32" s="154">
        <f>G27*Parametre!F121</f>
        <v>0</v>
      </c>
      <c r="H32" s="154">
        <f>H27*Parametre!G121</f>
        <v>0</v>
      </c>
      <c r="I32" s="154">
        <f>I27*Parametre!H121</f>
        <v>0</v>
      </c>
      <c r="J32" s="154">
        <f>J27*Parametre!I121</f>
        <v>0</v>
      </c>
      <c r="K32" s="154">
        <f>K27*Parametre!J121</f>
        <v>0</v>
      </c>
      <c r="L32" s="154">
        <f>L27*Parametre!K121</f>
        <v>0</v>
      </c>
      <c r="M32" s="154">
        <f>M27*Parametre!L121</f>
        <v>0</v>
      </c>
      <c r="N32" s="154">
        <f>N27*Parametre!M121</f>
        <v>0</v>
      </c>
      <c r="O32" s="154">
        <f>O27*Parametre!N121</f>
        <v>0</v>
      </c>
      <c r="P32" s="154">
        <f>P27*Parametre!O121</f>
        <v>0</v>
      </c>
      <c r="Q32" s="154">
        <f>Q27*Parametre!P121</f>
        <v>0</v>
      </c>
      <c r="R32" s="154">
        <f>R27*Parametre!Q121</f>
        <v>0</v>
      </c>
      <c r="S32" s="154">
        <f>S27*Parametre!R121</f>
        <v>0</v>
      </c>
      <c r="T32" s="154">
        <f>T27*Parametre!S121</f>
        <v>0</v>
      </c>
      <c r="U32" s="154">
        <f>U27*Parametre!T121</f>
        <v>0</v>
      </c>
      <c r="V32" s="154">
        <f>V27*Parametre!U121</f>
        <v>0</v>
      </c>
      <c r="W32" s="154">
        <f>W27*Parametre!V121</f>
        <v>0</v>
      </c>
      <c r="X32" s="154">
        <f>X27*Parametre!W121</f>
        <v>0</v>
      </c>
      <c r="Y32" s="154">
        <f>Y27*Parametre!X121</f>
        <v>0</v>
      </c>
      <c r="Z32" s="154">
        <f>Z27*Parametre!Y121</f>
        <v>0</v>
      </c>
      <c r="AA32" s="154">
        <f>AA27*Parametre!Z121</f>
        <v>0</v>
      </c>
      <c r="AB32" s="154">
        <f>AB27*Parametre!AA121</f>
        <v>0</v>
      </c>
      <c r="AC32" s="154">
        <f>AC27*Parametre!AB121</f>
        <v>0</v>
      </c>
      <c r="AD32" s="154">
        <f>AD27*Parametre!AC121</f>
        <v>0</v>
      </c>
      <c r="AE32" s="154">
        <f>AE27*Parametre!AD121</f>
        <v>0</v>
      </c>
      <c r="AF32" s="154">
        <f>AF27*Parametre!AE121</f>
        <v>0</v>
      </c>
      <c r="AG32" s="154">
        <f>AG27*Parametre!AF121</f>
        <v>0</v>
      </c>
      <c r="AH32" s="154">
        <f>AH27*Parametre!AG121</f>
        <v>0</v>
      </c>
      <c r="AI32" s="154">
        <f>AI27*Parametre!AH121</f>
        <v>0</v>
      </c>
      <c r="AJ32" s="154">
        <f>AJ27*Parametre!AI121</f>
        <v>0</v>
      </c>
      <c r="AK32" s="154">
        <f>AK27*Parametre!AJ121</f>
        <v>0</v>
      </c>
      <c r="AL32" s="154">
        <f>AL27*Parametre!AK121</f>
        <v>0</v>
      </c>
      <c r="AM32" s="154">
        <f>AM27*Parametre!AL121</f>
        <v>0</v>
      </c>
      <c r="AN32" s="154">
        <f>AN27*Parametre!AM121</f>
        <v>0</v>
      </c>
      <c r="AO32" s="154">
        <f>AO27*Parametre!AN121</f>
        <v>0</v>
      </c>
      <c r="AP32" s="154">
        <f>AP27*Parametre!AO121</f>
        <v>0</v>
      </c>
      <c r="AQ32" s="154">
        <f>AQ27*Parametre!AP121</f>
        <v>0</v>
      </c>
    </row>
    <row r="33" spans="2:43" x14ac:dyDescent="0.3">
      <c r="B33" s="302" t="s">
        <v>406</v>
      </c>
      <c r="C33" s="303">
        <f t="shared" si="56"/>
        <v>0</v>
      </c>
      <c r="D33" s="304">
        <f>SUM(D30:D32)</f>
        <v>0</v>
      </c>
      <c r="E33" s="303">
        <f t="shared" ref="E33:AQ33" si="57">SUM(E30:E32)</f>
        <v>0</v>
      </c>
      <c r="F33" s="303">
        <f t="shared" si="57"/>
        <v>0</v>
      </c>
      <c r="G33" s="303">
        <f t="shared" si="57"/>
        <v>0</v>
      </c>
      <c r="H33" s="303">
        <f t="shared" si="57"/>
        <v>0</v>
      </c>
      <c r="I33" s="303">
        <f t="shared" si="57"/>
        <v>0</v>
      </c>
      <c r="J33" s="303">
        <f t="shared" si="57"/>
        <v>0</v>
      </c>
      <c r="K33" s="303">
        <f t="shared" si="57"/>
        <v>0</v>
      </c>
      <c r="L33" s="303">
        <f t="shared" si="57"/>
        <v>0</v>
      </c>
      <c r="M33" s="303">
        <f t="shared" si="57"/>
        <v>0</v>
      </c>
      <c r="N33" s="303">
        <f t="shared" si="57"/>
        <v>0</v>
      </c>
      <c r="O33" s="303">
        <f t="shared" si="57"/>
        <v>0</v>
      </c>
      <c r="P33" s="303">
        <f t="shared" si="57"/>
        <v>0</v>
      </c>
      <c r="Q33" s="303">
        <f t="shared" si="57"/>
        <v>0</v>
      </c>
      <c r="R33" s="303">
        <f t="shared" si="57"/>
        <v>0</v>
      </c>
      <c r="S33" s="303">
        <f t="shared" si="57"/>
        <v>0</v>
      </c>
      <c r="T33" s="303">
        <f t="shared" si="57"/>
        <v>0</v>
      </c>
      <c r="U33" s="303">
        <f t="shared" si="57"/>
        <v>0</v>
      </c>
      <c r="V33" s="303">
        <f t="shared" si="57"/>
        <v>0</v>
      </c>
      <c r="W33" s="303">
        <f t="shared" si="57"/>
        <v>0</v>
      </c>
      <c r="X33" s="303">
        <f t="shared" si="57"/>
        <v>0</v>
      </c>
      <c r="Y33" s="303">
        <f t="shared" si="57"/>
        <v>0</v>
      </c>
      <c r="Z33" s="303">
        <f t="shared" si="57"/>
        <v>0</v>
      </c>
      <c r="AA33" s="303">
        <f t="shared" si="57"/>
        <v>0</v>
      </c>
      <c r="AB33" s="303">
        <f t="shared" si="57"/>
        <v>0</v>
      </c>
      <c r="AC33" s="303">
        <f t="shared" si="57"/>
        <v>0</v>
      </c>
      <c r="AD33" s="303">
        <f t="shared" si="57"/>
        <v>0</v>
      </c>
      <c r="AE33" s="303">
        <f t="shared" si="57"/>
        <v>0</v>
      </c>
      <c r="AF33" s="303">
        <f t="shared" si="57"/>
        <v>0</v>
      </c>
      <c r="AG33" s="303">
        <f t="shared" si="57"/>
        <v>0</v>
      </c>
      <c r="AH33" s="303">
        <f t="shared" si="57"/>
        <v>0</v>
      </c>
      <c r="AI33" s="303">
        <f t="shared" si="57"/>
        <v>0</v>
      </c>
      <c r="AJ33" s="303">
        <f t="shared" si="57"/>
        <v>0</v>
      </c>
      <c r="AK33" s="303">
        <f t="shared" si="57"/>
        <v>0</v>
      </c>
      <c r="AL33" s="303">
        <f t="shared" si="57"/>
        <v>0</v>
      </c>
      <c r="AM33" s="303">
        <f t="shared" si="57"/>
        <v>0</v>
      </c>
      <c r="AN33" s="303">
        <f t="shared" si="57"/>
        <v>0</v>
      </c>
      <c r="AO33" s="303">
        <f t="shared" si="57"/>
        <v>0</v>
      </c>
      <c r="AP33" s="303">
        <f t="shared" si="57"/>
        <v>0</v>
      </c>
      <c r="AQ33" s="303">
        <f t="shared" si="57"/>
        <v>0</v>
      </c>
    </row>
    <row r="34" spans="2:43" x14ac:dyDescent="0.3">
      <c r="B34" s="233" t="s">
        <v>515</v>
      </c>
    </row>
    <row r="36" spans="2:43" x14ac:dyDescent="0.3">
      <c r="B36" s="142"/>
      <c r="C36" s="142"/>
      <c r="D36" s="142" t="s">
        <v>10</v>
      </c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</row>
    <row r="37" spans="2:43" x14ac:dyDescent="0.3">
      <c r="B37" s="144"/>
      <c r="C37" s="144"/>
      <c r="D37" s="289">
        <v>1</v>
      </c>
      <c r="E37" s="289">
        <v>2</v>
      </c>
      <c r="F37" s="289">
        <v>3</v>
      </c>
      <c r="G37" s="289">
        <v>4</v>
      </c>
      <c r="H37" s="289">
        <v>5</v>
      </c>
      <c r="I37" s="289">
        <v>6</v>
      </c>
      <c r="J37" s="289">
        <v>7</v>
      </c>
      <c r="K37" s="289">
        <v>8</v>
      </c>
      <c r="L37" s="289">
        <v>9</v>
      </c>
      <c r="M37" s="289">
        <v>10</v>
      </c>
      <c r="N37" s="289">
        <v>11</v>
      </c>
      <c r="O37" s="289">
        <v>12</v>
      </c>
      <c r="P37" s="289">
        <v>13</v>
      </c>
      <c r="Q37" s="289">
        <v>14</v>
      </c>
      <c r="R37" s="289">
        <v>15</v>
      </c>
      <c r="S37" s="289">
        <v>16</v>
      </c>
      <c r="T37" s="289">
        <v>17</v>
      </c>
      <c r="U37" s="289">
        <v>18</v>
      </c>
      <c r="V37" s="289">
        <v>19</v>
      </c>
      <c r="W37" s="289">
        <v>20</v>
      </c>
      <c r="X37" s="289">
        <v>21</v>
      </c>
      <c r="Y37" s="289">
        <v>22</v>
      </c>
      <c r="Z37" s="289">
        <v>23</v>
      </c>
      <c r="AA37" s="289">
        <v>24</v>
      </c>
      <c r="AB37" s="289">
        <v>25</v>
      </c>
      <c r="AC37" s="289">
        <v>26</v>
      </c>
      <c r="AD37" s="289">
        <v>27</v>
      </c>
      <c r="AE37" s="289">
        <v>28</v>
      </c>
      <c r="AF37" s="289">
        <v>29</v>
      </c>
      <c r="AG37" s="289">
        <v>30</v>
      </c>
      <c r="AH37" s="289">
        <v>31</v>
      </c>
      <c r="AI37" s="289">
        <v>32</v>
      </c>
      <c r="AJ37" s="289">
        <v>33</v>
      </c>
      <c r="AK37" s="289">
        <v>34</v>
      </c>
      <c r="AL37" s="289">
        <v>35</v>
      </c>
      <c r="AM37" s="289">
        <v>36</v>
      </c>
      <c r="AN37" s="289">
        <v>37</v>
      </c>
      <c r="AO37" s="289">
        <v>38</v>
      </c>
      <c r="AP37" s="289">
        <v>39</v>
      </c>
      <c r="AQ37" s="289">
        <v>40</v>
      </c>
    </row>
    <row r="38" spans="2:43" x14ac:dyDescent="0.3">
      <c r="B38" s="145" t="s">
        <v>514</v>
      </c>
      <c r="C38" s="263" t="s">
        <v>9</v>
      </c>
      <c r="D38" s="290">
        <f>$D$4</f>
        <v>2024</v>
      </c>
      <c r="E38" s="290">
        <f>$D$4+D37</f>
        <v>2025</v>
      </c>
      <c r="F38" s="290">
        <f>$D$4+E37</f>
        <v>2026</v>
      </c>
      <c r="G38" s="290">
        <f t="shared" ref="G38" si="58">$D$4+F37</f>
        <v>2027</v>
      </c>
      <c r="H38" s="290">
        <f t="shared" ref="H38" si="59">$D$4+G37</f>
        <v>2028</v>
      </c>
      <c r="I38" s="290">
        <f t="shared" ref="I38" si="60">$D$4+H37</f>
        <v>2029</v>
      </c>
      <c r="J38" s="290">
        <f t="shared" ref="J38" si="61">$D$4+I37</f>
        <v>2030</v>
      </c>
      <c r="K38" s="290">
        <f t="shared" ref="K38" si="62">$D$4+J37</f>
        <v>2031</v>
      </c>
      <c r="L38" s="290">
        <f t="shared" ref="L38" si="63">$D$4+K37</f>
        <v>2032</v>
      </c>
      <c r="M38" s="290">
        <f t="shared" ref="M38" si="64">$D$4+L37</f>
        <v>2033</v>
      </c>
      <c r="N38" s="290">
        <f t="shared" ref="N38" si="65">$D$4+M37</f>
        <v>2034</v>
      </c>
      <c r="O38" s="290">
        <f t="shared" ref="O38" si="66">$D$4+N37</f>
        <v>2035</v>
      </c>
      <c r="P38" s="290">
        <f t="shared" ref="P38" si="67">$D$4+O37</f>
        <v>2036</v>
      </c>
      <c r="Q38" s="290">
        <f t="shared" ref="Q38" si="68">$D$4+P37</f>
        <v>2037</v>
      </c>
      <c r="R38" s="290">
        <f t="shared" ref="R38" si="69">$D$4+Q37</f>
        <v>2038</v>
      </c>
      <c r="S38" s="290">
        <f t="shared" ref="S38" si="70">$D$4+R37</f>
        <v>2039</v>
      </c>
      <c r="T38" s="290">
        <f t="shared" ref="T38" si="71">$D$4+S37</f>
        <v>2040</v>
      </c>
      <c r="U38" s="290">
        <f t="shared" ref="U38" si="72">$D$4+T37</f>
        <v>2041</v>
      </c>
      <c r="V38" s="290">
        <f t="shared" ref="V38" si="73">$D$4+U37</f>
        <v>2042</v>
      </c>
      <c r="W38" s="290">
        <f t="shared" ref="W38" si="74">$D$4+V37</f>
        <v>2043</v>
      </c>
      <c r="X38" s="290">
        <f t="shared" ref="X38" si="75">$D$4+W37</f>
        <v>2044</v>
      </c>
      <c r="Y38" s="290">
        <f t="shared" ref="Y38" si="76">$D$4+X37</f>
        <v>2045</v>
      </c>
      <c r="Z38" s="290">
        <f t="shared" ref="Z38" si="77">$D$4+Y37</f>
        <v>2046</v>
      </c>
      <c r="AA38" s="290">
        <f t="shared" ref="AA38" si="78">$D$4+Z37</f>
        <v>2047</v>
      </c>
      <c r="AB38" s="290">
        <f t="shared" ref="AB38" si="79">$D$4+AA37</f>
        <v>2048</v>
      </c>
      <c r="AC38" s="290">
        <f t="shared" ref="AC38" si="80">$D$4+AB37</f>
        <v>2049</v>
      </c>
      <c r="AD38" s="290">
        <f t="shared" ref="AD38" si="81">$D$4+AC37</f>
        <v>2050</v>
      </c>
      <c r="AE38" s="290">
        <f t="shared" ref="AE38" si="82">$D$4+AD37</f>
        <v>2051</v>
      </c>
      <c r="AF38" s="290">
        <f t="shared" ref="AF38" si="83">$D$4+AE37</f>
        <v>2052</v>
      </c>
      <c r="AG38" s="290">
        <f t="shared" ref="AG38" si="84">$D$4+AF37</f>
        <v>2053</v>
      </c>
      <c r="AH38" s="290">
        <f t="shared" ref="AH38" si="85">$D$4+AG37</f>
        <v>2054</v>
      </c>
      <c r="AI38" s="290">
        <f t="shared" ref="AI38" si="86">$D$4+AH37</f>
        <v>2055</v>
      </c>
      <c r="AJ38" s="290">
        <f t="shared" ref="AJ38" si="87">$D$4+AI37</f>
        <v>2056</v>
      </c>
      <c r="AK38" s="290">
        <f t="shared" ref="AK38" si="88">$D$4+AJ37</f>
        <v>2057</v>
      </c>
      <c r="AL38" s="290">
        <f t="shared" ref="AL38" si="89">$D$4+AK37</f>
        <v>2058</v>
      </c>
      <c r="AM38" s="290">
        <f t="shared" ref="AM38" si="90">$D$4+AL37</f>
        <v>2059</v>
      </c>
      <c r="AN38" s="290">
        <f t="shared" ref="AN38" si="91">$D$4+AM37</f>
        <v>2060</v>
      </c>
      <c r="AO38" s="290">
        <f t="shared" ref="AO38" si="92">$D$4+AN37</f>
        <v>2061</v>
      </c>
      <c r="AP38" s="290">
        <f t="shared" ref="AP38" si="93">$D$4+AO37</f>
        <v>2062</v>
      </c>
      <c r="AQ38" s="290">
        <f t="shared" ref="AQ38" si="94">$D$4+AP37</f>
        <v>2063</v>
      </c>
    </row>
    <row r="39" spans="2:43" x14ac:dyDescent="0.3">
      <c r="B39" s="142" t="s">
        <v>26</v>
      </c>
      <c r="C39" s="154">
        <f>SUM(D39:AQ39)</f>
        <v>0</v>
      </c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</row>
    <row r="40" spans="2:43" x14ac:dyDescent="0.3">
      <c r="B40" s="142" t="s">
        <v>27</v>
      </c>
      <c r="C40" s="154">
        <f t="shared" ref="C40:C44" si="95">SUM(D40:AQ40)</f>
        <v>0</v>
      </c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</row>
    <row r="41" spans="2:43" ht="10.5" thickBot="1" x14ac:dyDescent="0.35">
      <c r="B41" s="147" t="s">
        <v>247</v>
      </c>
      <c r="C41" s="156">
        <f t="shared" si="95"/>
        <v>0</v>
      </c>
      <c r="D41" s="156">
        <f>D39-D40</f>
        <v>0</v>
      </c>
      <c r="E41" s="156">
        <f t="shared" ref="E41:AQ41" si="96">E39-E40</f>
        <v>0</v>
      </c>
      <c r="F41" s="156">
        <f t="shared" si="96"/>
        <v>0</v>
      </c>
      <c r="G41" s="156">
        <f t="shared" si="96"/>
        <v>0</v>
      </c>
      <c r="H41" s="156">
        <f t="shared" si="96"/>
        <v>0</v>
      </c>
      <c r="I41" s="156">
        <f t="shared" si="96"/>
        <v>0</v>
      </c>
      <c r="J41" s="156">
        <f t="shared" si="96"/>
        <v>0</v>
      </c>
      <c r="K41" s="156">
        <f t="shared" si="96"/>
        <v>0</v>
      </c>
      <c r="L41" s="156">
        <f t="shared" si="96"/>
        <v>0</v>
      </c>
      <c r="M41" s="156">
        <f t="shared" si="96"/>
        <v>0</v>
      </c>
      <c r="N41" s="156">
        <f t="shared" si="96"/>
        <v>0</v>
      </c>
      <c r="O41" s="156">
        <f t="shared" si="96"/>
        <v>0</v>
      </c>
      <c r="P41" s="156">
        <f t="shared" si="96"/>
        <v>0</v>
      </c>
      <c r="Q41" s="156">
        <f t="shared" si="96"/>
        <v>0</v>
      </c>
      <c r="R41" s="156">
        <f t="shared" si="96"/>
        <v>0</v>
      </c>
      <c r="S41" s="156">
        <f t="shared" si="96"/>
        <v>0</v>
      </c>
      <c r="T41" s="156">
        <f t="shared" si="96"/>
        <v>0</v>
      </c>
      <c r="U41" s="156">
        <f t="shared" si="96"/>
        <v>0</v>
      </c>
      <c r="V41" s="156">
        <f t="shared" si="96"/>
        <v>0</v>
      </c>
      <c r="W41" s="156">
        <f t="shared" si="96"/>
        <v>0</v>
      </c>
      <c r="X41" s="156">
        <f t="shared" si="96"/>
        <v>0</v>
      </c>
      <c r="Y41" s="156">
        <f t="shared" si="96"/>
        <v>0</v>
      </c>
      <c r="Z41" s="156">
        <f t="shared" si="96"/>
        <v>0</v>
      </c>
      <c r="AA41" s="156">
        <f t="shared" si="96"/>
        <v>0</v>
      </c>
      <c r="AB41" s="156">
        <f t="shared" si="96"/>
        <v>0</v>
      </c>
      <c r="AC41" s="156">
        <f t="shared" si="96"/>
        <v>0</v>
      </c>
      <c r="AD41" s="156">
        <f t="shared" si="96"/>
        <v>0</v>
      </c>
      <c r="AE41" s="156">
        <f t="shared" si="96"/>
        <v>0</v>
      </c>
      <c r="AF41" s="156">
        <f t="shared" si="96"/>
        <v>0</v>
      </c>
      <c r="AG41" s="156">
        <f t="shared" si="96"/>
        <v>0</v>
      </c>
      <c r="AH41" s="156">
        <f t="shared" si="96"/>
        <v>0</v>
      </c>
      <c r="AI41" s="156">
        <f t="shared" si="96"/>
        <v>0</v>
      </c>
      <c r="AJ41" s="156">
        <f t="shared" si="96"/>
        <v>0</v>
      </c>
      <c r="AK41" s="156">
        <f t="shared" si="96"/>
        <v>0</v>
      </c>
      <c r="AL41" s="156">
        <f t="shared" si="96"/>
        <v>0</v>
      </c>
      <c r="AM41" s="156">
        <f t="shared" si="96"/>
        <v>0</v>
      </c>
      <c r="AN41" s="156">
        <f t="shared" si="96"/>
        <v>0</v>
      </c>
      <c r="AO41" s="156">
        <f t="shared" si="96"/>
        <v>0</v>
      </c>
      <c r="AP41" s="156">
        <f t="shared" si="96"/>
        <v>0</v>
      </c>
      <c r="AQ41" s="156">
        <f t="shared" si="96"/>
        <v>0</v>
      </c>
    </row>
    <row r="42" spans="2:43" ht="10.5" thickTop="1" x14ac:dyDescent="0.3">
      <c r="B42" s="148" t="s">
        <v>172</v>
      </c>
      <c r="C42" s="157">
        <f t="shared" si="95"/>
        <v>0</v>
      </c>
      <c r="D42" s="157">
        <f>D41*Parametre!$C$115</f>
        <v>0</v>
      </c>
      <c r="E42" s="157">
        <f>E41*Parametre!$C$115</f>
        <v>0</v>
      </c>
      <c r="F42" s="157">
        <f>F41*Parametre!$C$115</f>
        <v>0</v>
      </c>
      <c r="G42" s="157">
        <f>G41*Parametre!$C$115</f>
        <v>0</v>
      </c>
      <c r="H42" s="157">
        <f>H41*Parametre!$C$115</f>
        <v>0</v>
      </c>
      <c r="I42" s="157">
        <f>I41*Parametre!$C$115</f>
        <v>0</v>
      </c>
      <c r="J42" s="157">
        <f>J41*Parametre!$C$115</f>
        <v>0</v>
      </c>
      <c r="K42" s="157">
        <f>K41*Parametre!$C$115</f>
        <v>0</v>
      </c>
      <c r="L42" s="157">
        <f>L41*Parametre!$C$115</f>
        <v>0</v>
      </c>
      <c r="M42" s="157">
        <f>M41*Parametre!$C$115</f>
        <v>0</v>
      </c>
      <c r="N42" s="157">
        <f>N41*Parametre!$C$115</f>
        <v>0</v>
      </c>
      <c r="O42" s="157">
        <f>O41*Parametre!$C$115</f>
        <v>0</v>
      </c>
      <c r="P42" s="157">
        <f>P41*Parametre!$C$115</f>
        <v>0</v>
      </c>
      <c r="Q42" s="157">
        <f>Q41*Parametre!$C$115</f>
        <v>0</v>
      </c>
      <c r="R42" s="157">
        <f>R41*Parametre!$C$115</f>
        <v>0</v>
      </c>
      <c r="S42" s="157">
        <f>S41*Parametre!$C$115</f>
        <v>0</v>
      </c>
      <c r="T42" s="157">
        <f>T41*Parametre!$C$115</f>
        <v>0</v>
      </c>
      <c r="U42" s="157">
        <f>U41*Parametre!$C$115</f>
        <v>0</v>
      </c>
      <c r="V42" s="157">
        <f>V41*Parametre!$C$115</f>
        <v>0</v>
      </c>
      <c r="W42" s="157">
        <f>W41*Parametre!$C$115</f>
        <v>0</v>
      </c>
      <c r="X42" s="157">
        <f>X41*Parametre!$C$115</f>
        <v>0</v>
      </c>
      <c r="Y42" s="157">
        <f>Y41*Parametre!$C$115</f>
        <v>0</v>
      </c>
      <c r="Z42" s="157">
        <f>Z41*Parametre!$C$115</f>
        <v>0</v>
      </c>
      <c r="AA42" s="157">
        <f>AA41*Parametre!$C$115</f>
        <v>0</v>
      </c>
      <c r="AB42" s="157">
        <f>AB41*Parametre!$C$115</f>
        <v>0</v>
      </c>
      <c r="AC42" s="157">
        <f>AC41*Parametre!$C$115</f>
        <v>0</v>
      </c>
      <c r="AD42" s="157">
        <f>AD41*Parametre!$C$115</f>
        <v>0</v>
      </c>
      <c r="AE42" s="157">
        <f>AE41*Parametre!$C$115</f>
        <v>0</v>
      </c>
      <c r="AF42" s="157">
        <f>AF41*Parametre!$C$115</f>
        <v>0</v>
      </c>
      <c r="AG42" s="157">
        <f>AG41*Parametre!$C$115</f>
        <v>0</v>
      </c>
      <c r="AH42" s="157">
        <f>AH41*Parametre!$C$115</f>
        <v>0</v>
      </c>
      <c r="AI42" s="157">
        <f>AI41*Parametre!$C$115</f>
        <v>0</v>
      </c>
      <c r="AJ42" s="157">
        <f>AJ41*Parametre!$C$115</f>
        <v>0</v>
      </c>
      <c r="AK42" s="157">
        <f>AK41*Parametre!$C$115</f>
        <v>0</v>
      </c>
      <c r="AL42" s="157">
        <f>AL41*Parametre!$C$115</f>
        <v>0</v>
      </c>
      <c r="AM42" s="157">
        <f>AM41*Parametre!$C$115</f>
        <v>0</v>
      </c>
      <c r="AN42" s="157">
        <f>AN41*Parametre!$C$115</f>
        <v>0</v>
      </c>
      <c r="AO42" s="157">
        <f>AO41*Parametre!$C$115</f>
        <v>0</v>
      </c>
      <c r="AP42" s="157">
        <f>AP41*Parametre!$C$115</f>
        <v>0</v>
      </c>
      <c r="AQ42" s="157">
        <f>AQ41*Parametre!$C$115</f>
        <v>0</v>
      </c>
    </row>
    <row r="43" spans="2:43" x14ac:dyDescent="0.3">
      <c r="B43" s="142" t="s">
        <v>115</v>
      </c>
      <c r="C43" s="154">
        <f t="shared" si="95"/>
        <v>0</v>
      </c>
      <c r="D43" s="154">
        <f>D41*Parametre!$D$115</f>
        <v>0</v>
      </c>
      <c r="E43" s="154">
        <f>E41*Parametre!$D$115</f>
        <v>0</v>
      </c>
      <c r="F43" s="154">
        <f>F41*Parametre!$D$115</f>
        <v>0</v>
      </c>
      <c r="G43" s="154">
        <f>G41*Parametre!$D$115</f>
        <v>0</v>
      </c>
      <c r="H43" s="154">
        <f>H41*Parametre!$D$115</f>
        <v>0</v>
      </c>
      <c r="I43" s="154">
        <f>I41*Parametre!$D$115</f>
        <v>0</v>
      </c>
      <c r="J43" s="154">
        <f>J41*Parametre!$D$115</f>
        <v>0</v>
      </c>
      <c r="K43" s="154">
        <f>K41*Parametre!$D$115</f>
        <v>0</v>
      </c>
      <c r="L43" s="154">
        <f>L41*Parametre!$D$115</f>
        <v>0</v>
      </c>
      <c r="M43" s="154">
        <f>M41*Parametre!$D$115</f>
        <v>0</v>
      </c>
      <c r="N43" s="154">
        <f>N41*Parametre!$D$115</f>
        <v>0</v>
      </c>
      <c r="O43" s="154">
        <f>O41*Parametre!$D$115</f>
        <v>0</v>
      </c>
      <c r="P43" s="154">
        <f>P41*Parametre!$D$115</f>
        <v>0</v>
      </c>
      <c r="Q43" s="154">
        <f>Q41*Parametre!$D$115</f>
        <v>0</v>
      </c>
      <c r="R43" s="154">
        <f>R41*Parametre!$D$115</f>
        <v>0</v>
      </c>
      <c r="S43" s="154">
        <f>S41*Parametre!$D$115</f>
        <v>0</v>
      </c>
      <c r="T43" s="154">
        <f>T41*Parametre!$D$115</f>
        <v>0</v>
      </c>
      <c r="U43" s="154">
        <f>U41*Parametre!$D$115</f>
        <v>0</v>
      </c>
      <c r="V43" s="154">
        <f>V41*Parametre!$D$115</f>
        <v>0</v>
      </c>
      <c r="W43" s="154">
        <f>W41*Parametre!$D$115</f>
        <v>0</v>
      </c>
      <c r="X43" s="154">
        <f>X41*Parametre!$D$115</f>
        <v>0</v>
      </c>
      <c r="Y43" s="154">
        <f>Y41*Parametre!$D$115</f>
        <v>0</v>
      </c>
      <c r="Z43" s="154">
        <f>Z41*Parametre!$D$115</f>
        <v>0</v>
      </c>
      <c r="AA43" s="154">
        <f>AA41*Parametre!$D$115</f>
        <v>0</v>
      </c>
      <c r="AB43" s="154">
        <f>AB41*Parametre!$D$115</f>
        <v>0</v>
      </c>
      <c r="AC43" s="154">
        <f>AC41*Parametre!$D$115</f>
        <v>0</v>
      </c>
      <c r="AD43" s="154">
        <f>AD41*Parametre!$D$115</f>
        <v>0</v>
      </c>
      <c r="AE43" s="154">
        <f>AE41*Parametre!$D$115</f>
        <v>0</v>
      </c>
      <c r="AF43" s="154">
        <f>AF41*Parametre!$D$115</f>
        <v>0</v>
      </c>
      <c r="AG43" s="154">
        <f>AG41*Parametre!$D$115</f>
        <v>0</v>
      </c>
      <c r="AH43" s="154">
        <f>AH41*Parametre!$D$115</f>
        <v>0</v>
      </c>
      <c r="AI43" s="154">
        <f>AI41*Parametre!$D$115</f>
        <v>0</v>
      </c>
      <c r="AJ43" s="154">
        <f>AJ41*Parametre!$D$115</f>
        <v>0</v>
      </c>
      <c r="AK43" s="154">
        <f>AK41*Parametre!$D$115</f>
        <v>0</v>
      </c>
      <c r="AL43" s="154">
        <f>AL41*Parametre!$D$115</f>
        <v>0</v>
      </c>
      <c r="AM43" s="154">
        <f>AM41*Parametre!$D$115</f>
        <v>0</v>
      </c>
      <c r="AN43" s="154">
        <f>AN41*Parametre!$D$115</f>
        <v>0</v>
      </c>
      <c r="AO43" s="154">
        <f>AO41*Parametre!$D$115</f>
        <v>0</v>
      </c>
      <c r="AP43" s="154">
        <f>AP41*Parametre!$D$115</f>
        <v>0</v>
      </c>
      <c r="AQ43" s="154">
        <f>AQ41*Parametre!$D$115</f>
        <v>0</v>
      </c>
    </row>
    <row r="44" spans="2:43" x14ac:dyDescent="0.3">
      <c r="B44" s="142" t="s">
        <v>116</v>
      </c>
      <c r="C44" s="154">
        <f t="shared" si="95"/>
        <v>0</v>
      </c>
      <c r="D44" s="154">
        <f>D41*Parametre!$E$115</f>
        <v>0</v>
      </c>
      <c r="E44" s="154">
        <f>E41*Parametre!$E$115</f>
        <v>0</v>
      </c>
      <c r="F44" s="154">
        <f>F41*Parametre!$E$115</f>
        <v>0</v>
      </c>
      <c r="G44" s="154">
        <f>G41*Parametre!$E$115</f>
        <v>0</v>
      </c>
      <c r="H44" s="154">
        <f>H41*Parametre!$E$115</f>
        <v>0</v>
      </c>
      <c r="I44" s="154">
        <f>I41*Parametre!$E$115</f>
        <v>0</v>
      </c>
      <c r="J44" s="154">
        <f>J41*Parametre!$E$115</f>
        <v>0</v>
      </c>
      <c r="K44" s="154">
        <f>K41*Parametre!$E$115</f>
        <v>0</v>
      </c>
      <c r="L44" s="154">
        <f>L41*Parametre!$E$115</f>
        <v>0</v>
      </c>
      <c r="M44" s="154">
        <f>M41*Parametre!$E$115</f>
        <v>0</v>
      </c>
      <c r="N44" s="154">
        <f>N41*Parametre!$E$115</f>
        <v>0</v>
      </c>
      <c r="O44" s="154">
        <f>O41*Parametre!$E$115</f>
        <v>0</v>
      </c>
      <c r="P44" s="154">
        <f>P41*Parametre!$E$115</f>
        <v>0</v>
      </c>
      <c r="Q44" s="154">
        <f>Q41*Parametre!$E$115</f>
        <v>0</v>
      </c>
      <c r="R44" s="154">
        <f>R41*Parametre!$E$115</f>
        <v>0</v>
      </c>
      <c r="S44" s="154">
        <f>S41*Parametre!$E$115</f>
        <v>0</v>
      </c>
      <c r="T44" s="154">
        <f>T41*Parametre!$E$115</f>
        <v>0</v>
      </c>
      <c r="U44" s="154">
        <f>U41*Parametre!$E$115</f>
        <v>0</v>
      </c>
      <c r="V44" s="154">
        <f>V41*Parametre!$E$115</f>
        <v>0</v>
      </c>
      <c r="W44" s="154">
        <f>W41*Parametre!$E$115</f>
        <v>0</v>
      </c>
      <c r="X44" s="154">
        <f>X41*Parametre!$E$115</f>
        <v>0</v>
      </c>
      <c r="Y44" s="154">
        <f>Y41*Parametre!$E$115</f>
        <v>0</v>
      </c>
      <c r="Z44" s="154">
        <f>Z41*Parametre!$E$115</f>
        <v>0</v>
      </c>
      <c r="AA44" s="154">
        <f>AA41*Parametre!$E$115</f>
        <v>0</v>
      </c>
      <c r="AB44" s="154">
        <f>AB41*Parametre!$E$115</f>
        <v>0</v>
      </c>
      <c r="AC44" s="154">
        <f>AC41*Parametre!$E$115</f>
        <v>0</v>
      </c>
      <c r="AD44" s="154">
        <f>AD41*Parametre!$E$115</f>
        <v>0</v>
      </c>
      <c r="AE44" s="154">
        <f>AE41*Parametre!$E$115</f>
        <v>0</v>
      </c>
      <c r="AF44" s="154">
        <f>AF41*Parametre!$E$115</f>
        <v>0</v>
      </c>
      <c r="AG44" s="154">
        <f>AG41*Parametre!$E$115</f>
        <v>0</v>
      </c>
      <c r="AH44" s="154">
        <f>AH41*Parametre!$E$115</f>
        <v>0</v>
      </c>
      <c r="AI44" s="154">
        <f>AI41*Parametre!$E$115</f>
        <v>0</v>
      </c>
      <c r="AJ44" s="154">
        <f>AJ41*Parametre!$E$115</f>
        <v>0</v>
      </c>
      <c r="AK44" s="154">
        <f>AK41*Parametre!$E$115</f>
        <v>0</v>
      </c>
      <c r="AL44" s="154">
        <f>AL41*Parametre!$E$115</f>
        <v>0</v>
      </c>
      <c r="AM44" s="154">
        <f>AM41*Parametre!$E$115</f>
        <v>0</v>
      </c>
      <c r="AN44" s="154">
        <f>AN41*Parametre!$E$115</f>
        <v>0</v>
      </c>
      <c r="AO44" s="154">
        <f>AO41*Parametre!$E$115</f>
        <v>0</v>
      </c>
      <c r="AP44" s="154">
        <f>AP41*Parametre!$E$115</f>
        <v>0</v>
      </c>
      <c r="AQ44" s="154">
        <f>AQ41*Parametre!$E$115</f>
        <v>0</v>
      </c>
    </row>
    <row r="46" spans="2:43" x14ac:dyDescent="0.3">
      <c r="B46" s="149" t="s">
        <v>248</v>
      </c>
    </row>
    <row r="47" spans="2:43" x14ac:dyDescent="0.3">
      <c r="B47" s="146" t="s">
        <v>172</v>
      </c>
      <c r="C47" s="154">
        <f t="shared" ref="C47:C50" si="97">SUM(D47:AQ47)</f>
        <v>0</v>
      </c>
      <c r="D47" s="154">
        <f>D42*Parametre!C119</f>
        <v>0</v>
      </c>
      <c r="E47" s="154">
        <f>E42*Parametre!D119</f>
        <v>0</v>
      </c>
      <c r="F47" s="154">
        <f>F42*Parametre!E119</f>
        <v>0</v>
      </c>
      <c r="G47" s="154">
        <f>G42*Parametre!F119</f>
        <v>0</v>
      </c>
      <c r="H47" s="154">
        <f>H42*Parametre!G119</f>
        <v>0</v>
      </c>
      <c r="I47" s="154">
        <f>I42*Parametre!H119</f>
        <v>0</v>
      </c>
      <c r="J47" s="154">
        <f>J42*Parametre!I119</f>
        <v>0</v>
      </c>
      <c r="K47" s="154">
        <f>K42*Parametre!J119</f>
        <v>0</v>
      </c>
      <c r="L47" s="154">
        <f>L42*Parametre!K119</f>
        <v>0</v>
      </c>
      <c r="M47" s="154">
        <f>M42*Parametre!L119</f>
        <v>0</v>
      </c>
      <c r="N47" s="154">
        <f>N42*Parametre!M119</f>
        <v>0</v>
      </c>
      <c r="O47" s="154">
        <f>O42*Parametre!N119</f>
        <v>0</v>
      </c>
      <c r="P47" s="154">
        <f>P42*Parametre!O119</f>
        <v>0</v>
      </c>
      <c r="Q47" s="154">
        <f>Q42*Parametre!P119</f>
        <v>0</v>
      </c>
      <c r="R47" s="154">
        <f>R42*Parametre!Q119</f>
        <v>0</v>
      </c>
      <c r="S47" s="154">
        <f>S42*Parametre!R119</f>
        <v>0</v>
      </c>
      <c r="T47" s="154">
        <f>T42*Parametre!S119</f>
        <v>0</v>
      </c>
      <c r="U47" s="154">
        <f>U42*Parametre!T119</f>
        <v>0</v>
      </c>
      <c r="V47" s="154">
        <f>V42*Parametre!U119</f>
        <v>0</v>
      </c>
      <c r="W47" s="154">
        <f>W42*Parametre!V119</f>
        <v>0</v>
      </c>
      <c r="X47" s="154">
        <f>X42*Parametre!W119</f>
        <v>0</v>
      </c>
      <c r="Y47" s="154">
        <f>Y42*Parametre!X119</f>
        <v>0</v>
      </c>
      <c r="Z47" s="154">
        <f>Z42*Parametre!Y119</f>
        <v>0</v>
      </c>
      <c r="AA47" s="154">
        <f>AA42*Parametre!Z119</f>
        <v>0</v>
      </c>
      <c r="AB47" s="154">
        <f>AB42*Parametre!AA119</f>
        <v>0</v>
      </c>
      <c r="AC47" s="154">
        <f>AC42*Parametre!AB119</f>
        <v>0</v>
      </c>
      <c r="AD47" s="154">
        <f>AD42*Parametre!AC119</f>
        <v>0</v>
      </c>
      <c r="AE47" s="154">
        <f>AE42*Parametre!AD119</f>
        <v>0</v>
      </c>
      <c r="AF47" s="154">
        <f>AF42*Parametre!AE119</f>
        <v>0</v>
      </c>
      <c r="AG47" s="154">
        <f>AG42*Parametre!AF119</f>
        <v>0</v>
      </c>
      <c r="AH47" s="154">
        <f>AH42*Parametre!AG119</f>
        <v>0</v>
      </c>
      <c r="AI47" s="154">
        <f>AI42*Parametre!AH119</f>
        <v>0</v>
      </c>
      <c r="AJ47" s="154">
        <f>AJ42*Parametre!AI119</f>
        <v>0</v>
      </c>
      <c r="AK47" s="154">
        <f>AK42*Parametre!AJ119</f>
        <v>0</v>
      </c>
      <c r="AL47" s="154">
        <f>AL42*Parametre!AK119</f>
        <v>0</v>
      </c>
      <c r="AM47" s="154">
        <f>AM42*Parametre!AL119</f>
        <v>0</v>
      </c>
      <c r="AN47" s="154">
        <f>AN42*Parametre!AM119</f>
        <v>0</v>
      </c>
      <c r="AO47" s="154">
        <f>AO42*Parametre!AN119</f>
        <v>0</v>
      </c>
      <c r="AP47" s="154">
        <f>AP42*Parametre!AO119</f>
        <v>0</v>
      </c>
      <c r="AQ47" s="154">
        <f>AQ42*Parametre!AP119</f>
        <v>0</v>
      </c>
    </row>
    <row r="48" spans="2:43" x14ac:dyDescent="0.3">
      <c r="B48" s="146" t="s">
        <v>115</v>
      </c>
      <c r="C48" s="154">
        <f t="shared" si="97"/>
        <v>0</v>
      </c>
      <c r="D48" s="154">
        <f>D43*Parametre!C120</f>
        <v>0</v>
      </c>
      <c r="E48" s="154">
        <f>E43*Parametre!D120</f>
        <v>0</v>
      </c>
      <c r="F48" s="154">
        <f>F43*Parametre!E120</f>
        <v>0</v>
      </c>
      <c r="G48" s="154">
        <f>G43*Parametre!F120</f>
        <v>0</v>
      </c>
      <c r="H48" s="154">
        <f>H43*Parametre!G120</f>
        <v>0</v>
      </c>
      <c r="I48" s="154">
        <f>I43*Parametre!H120</f>
        <v>0</v>
      </c>
      <c r="J48" s="154">
        <f>J43*Parametre!I120</f>
        <v>0</v>
      </c>
      <c r="K48" s="154">
        <f>K43*Parametre!J120</f>
        <v>0</v>
      </c>
      <c r="L48" s="154">
        <f>L43*Parametre!K120</f>
        <v>0</v>
      </c>
      <c r="M48" s="154">
        <f>M43*Parametre!L120</f>
        <v>0</v>
      </c>
      <c r="N48" s="154">
        <f>N43*Parametre!M120</f>
        <v>0</v>
      </c>
      <c r="O48" s="154">
        <f>O43*Parametre!N120</f>
        <v>0</v>
      </c>
      <c r="P48" s="154">
        <f>P43*Parametre!O120</f>
        <v>0</v>
      </c>
      <c r="Q48" s="154">
        <f>Q43*Parametre!P120</f>
        <v>0</v>
      </c>
      <c r="R48" s="154">
        <f>R43*Parametre!Q120</f>
        <v>0</v>
      </c>
      <c r="S48" s="154">
        <f>S43*Parametre!R120</f>
        <v>0</v>
      </c>
      <c r="T48" s="154">
        <f>T43*Parametre!S120</f>
        <v>0</v>
      </c>
      <c r="U48" s="154">
        <f>U43*Parametre!T120</f>
        <v>0</v>
      </c>
      <c r="V48" s="154">
        <f>V43*Parametre!U120</f>
        <v>0</v>
      </c>
      <c r="W48" s="154">
        <f>W43*Parametre!V120</f>
        <v>0</v>
      </c>
      <c r="X48" s="154">
        <f>X43*Parametre!W120</f>
        <v>0</v>
      </c>
      <c r="Y48" s="154">
        <f>Y43*Parametre!X120</f>
        <v>0</v>
      </c>
      <c r="Z48" s="154">
        <f>Z43*Parametre!Y120</f>
        <v>0</v>
      </c>
      <c r="AA48" s="154">
        <f>AA43*Parametre!Z120</f>
        <v>0</v>
      </c>
      <c r="AB48" s="154">
        <f>AB43*Parametre!AA120</f>
        <v>0</v>
      </c>
      <c r="AC48" s="154">
        <f>AC43*Parametre!AB120</f>
        <v>0</v>
      </c>
      <c r="AD48" s="154">
        <f>AD43*Parametre!AC120</f>
        <v>0</v>
      </c>
      <c r="AE48" s="154">
        <f>AE43*Parametre!AD120</f>
        <v>0</v>
      </c>
      <c r="AF48" s="154">
        <f>AF43*Parametre!AE120</f>
        <v>0</v>
      </c>
      <c r="AG48" s="154">
        <f>AG43*Parametre!AF120</f>
        <v>0</v>
      </c>
      <c r="AH48" s="154">
        <f>AH43*Parametre!AG120</f>
        <v>0</v>
      </c>
      <c r="AI48" s="154">
        <f>AI43*Parametre!AH120</f>
        <v>0</v>
      </c>
      <c r="AJ48" s="154">
        <f>AJ43*Parametre!AI120</f>
        <v>0</v>
      </c>
      <c r="AK48" s="154">
        <f>AK43*Parametre!AJ120</f>
        <v>0</v>
      </c>
      <c r="AL48" s="154">
        <f>AL43*Parametre!AK120</f>
        <v>0</v>
      </c>
      <c r="AM48" s="154">
        <f>AM43*Parametre!AL120</f>
        <v>0</v>
      </c>
      <c r="AN48" s="154">
        <f>AN43*Parametre!AM120</f>
        <v>0</v>
      </c>
      <c r="AO48" s="154">
        <f>AO43*Parametre!AN120</f>
        <v>0</v>
      </c>
      <c r="AP48" s="154">
        <f>AP43*Parametre!AO120</f>
        <v>0</v>
      </c>
      <c r="AQ48" s="154">
        <f>AQ43*Parametre!AP120</f>
        <v>0</v>
      </c>
    </row>
    <row r="49" spans="2:43" x14ac:dyDescent="0.3">
      <c r="B49" s="146" t="s">
        <v>116</v>
      </c>
      <c r="C49" s="158">
        <f t="shared" si="97"/>
        <v>0</v>
      </c>
      <c r="D49" s="154">
        <f>D44*Parametre!C121</f>
        <v>0</v>
      </c>
      <c r="E49" s="154">
        <f>E44*Parametre!D121</f>
        <v>0</v>
      </c>
      <c r="F49" s="154">
        <f>F44*Parametre!E121</f>
        <v>0</v>
      </c>
      <c r="G49" s="154">
        <f>G44*Parametre!F121</f>
        <v>0</v>
      </c>
      <c r="H49" s="154">
        <f>H44*Parametre!G121</f>
        <v>0</v>
      </c>
      <c r="I49" s="154">
        <f>I44*Parametre!H121</f>
        <v>0</v>
      </c>
      <c r="J49" s="154">
        <f>J44*Parametre!I121</f>
        <v>0</v>
      </c>
      <c r="K49" s="154">
        <f>K44*Parametre!J121</f>
        <v>0</v>
      </c>
      <c r="L49" s="154">
        <f>L44*Parametre!K121</f>
        <v>0</v>
      </c>
      <c r="M49" s="154">
        <f>M44*Parametre!L121</f>
        <v>0</v>
      </c>
      <c r="N49" s="154">
        <f>N44*Parametre!M121</f>
        <v>0</v>
      </c>
      <c r="O49" s="154">
        <f>O44*Parametre!N121</f>
        <v>0</v>
      </c>
      <c r="P49" s="154">
        <f>P44*Parametre!O121</f>
        <v>0</v>
      </c>
      <c r="Q49" s="154">
        <f>Q44*Parametre!P121</f>
        <v>0</v>
      </c>
      <c r="R49" s="154">
        <f>R44*Parametre!Q121</f>
        <v>0</v>
      </c>
      <c r="S49" s="154">
        <f>S44*Parametre!R121</f>
        <v>0</v>
      </c>
      <c r="T49" s="154">
        <f>T44*Parametre!S121</f>
        <v>0</v>
      </c>
      <c r="U49" s="154">
        <f>U44*Parametre!T121</f>
        <v>0</v>
      </c>
      <c r="V49" s="154">
        <f>V44*Parametre!U121</f>
        <v>0</v>
      </c>
      <c r="W49" s="154">
        <f>W44*Parametre!V121</f>
        <v>0</v>
      </c>
      <c r="X49" s="154">
        <f>X44*Parametre!W121</f>
        <v>0</v>
      </c>
      <c r="Y49" s="154">
        <f>Y44*Parametre!X121</f>
        <v>0</v>
      </c>
      <c r="Z49" s="154">
        <f>Z44*Parametre!Y121</f>
        <v>0</v>
      </c>
      <c r="AA49" s="154">
        <f>AA44*Parametre!Z121</f>
        <v>0</v>
      </c>
      <c r="AB49" s="154">
        <f>AB44*Parametre!AA121</f>
        <v>0</v>
      </c>
      <c r="AC49" s="154">
        <f>AC44*Parametre!AB121</f>
        <v>0</v>
      </c>
      <c r="AD49" s="154">
        <f>AD44*Parametre!AC121</f>
        <v>0</v>
      </c>
      <c r="AE49" s="154">
        <f>AE44*Parametre!AD121</f>
        <v>0</v>
      </c>
      <c r="AF49" s="154">
        <f>AF44*Parametre!AE121</f>
        <v>0</v>
      </c>
      <c r="AG49" s="154">
        <f>AG44*Parametre!AF121</f>
        <v>0</v>
      </c>
      <c r="AH49" s="154">
        <f>AH44*Parametre!AG121</f>
        <v>0</v>
      </c>
      <c r="AI49" s="154">
        <f>AI44*Parametre!AH121</f>
        <v>0</v>
      </c>
      <c r="AJ49" s="154">
        <f>AJ44*Parametre!AI121</f>
        <v>0</v>
      </c>
      <c r="AK49" s="154">
        <f>AK44*Parametre!AJ121</f>
        <v>0</v>
      </c>
      <c r="AL49" s="154">
        <f>AL44*Parametre!AK121</f>
        <v>0</v>
      </c>
      <c r="AM49" s="154">
        <f>AM44*Parametre!AL121</f>
        <v>0</v>
      </c>
      <c r="AN49" s="154">
        <f>AN44*Parametre!AM121</f>
        <v>0</v>
      </c>
      <c r="AO49" s="154">
        <f>AO44*Parametre!AN121</f>
        <v>0</v>
      </c>
      <c r="AP49" s="154">
        <f>AP44*Parametre!AO121</f>
        <v>0</v>
      </c>
      <c r="AQ49" s="154">
        <f>AQ44*Parametre!AP121</f>
        <v>0</v>
      </c>
    </row>
    <row r="50" spans="2:43" x14ac:dyDescent="0.3">
      <c r="B50" s="302" t="s">
        <v>406</v>
      </c>
      <c r="C50" s="303">
        <f t="shared" si="97"/>
        <v>0</v>
      </c>
      <c r="D50" s="304">
        <f>SUM(D47:D49)</f>
        <v>0</v>
      </c>
      <c r="E50" s="303">
        <f t="shared" ref="E50:AQ50" si="98">SUM(E47:E49)</f>
        <v>0</v>
      </c>
      <c r="F50" s="303">
        <f t="shared" si="98"/>
        <v>0</v>
      </c>
      <c r="G50" s="303">
        <f t="shared" si="98"/>
        <v>0</v>
      </c>
      <c r="H50" s="303">
        <f t="shared" si="98"/>
        <v>0</v>
      </c>
      <c r="I50" s="303">
        <f t="shared" si="98"/>
        <v>0</v>
      </c>
      <c r="J50" s="303">
        <f t="shared" si="98"/>
        <v>0</v>
      </c>
      <c r="K50" s="303">
        <f t="shared" si="98"/>
        <v>0</v>
      </c>
      <c r="L50" s="303">
        <f t="shared" si="98"/>
        <v>0</v>
      </c>
      <c r="M50" s="303">
        <f t="shared" si="98"/>
        <v>0</v>
      </c>
      <c r="N50" s="303">
        <f t="shared" si="98"/>
        <v>0</v>
      </c>
      <c r="O50" s="303">
        <f t="shared" si="98"/>
        <v>0</v>
      </c>
      <c r="P50" s="303">
        <f t="shared" si="98"/>
        <v>0</v>
      </c>
      <c r="Q50" s="303">
        <f t="shared" si="98"/>
        <v>0</v>
      </c>
      <c r="R50" s="303">
        <f t="shared" si="98"/>
        <v>0</v>
      </c>
      <c r="S50" s="303">
        <f t="shared" si="98"/>
        <v>0</v>
      </c>
      <c r="T50" s="303">
        <f t="shared" si="98"/>
        <v>0</v>
      </c>
      <c r="U50" s="303">
        <f t="shared" si="98"/>
        <v>0</v>
      </c>
      <c r="V50" s="303">
        <f t="shared" si="98"/>
        <v>0</v>
      </c>
      <c r="W50" s="303">
        <f t="shared" si="98"/>
        <v>0</v>
      </c>
      <c r="X50" s="303">
        <f t="shared" si="98"/>
        <v>0</v>
      </c>
      <c r="Y50" s="303">
        <f t="shared" si="98"/>
        <v>0</v>
      </c>
      <c r="Z50" s="303">
        <f t="shared" si="98"/>
        <v>0</v>
      </c>
      <c r="AA50" s="303">
        <f t="shared" si="98"/>
        <v>0</v>
      </c>
      <c r="AB50" s="303">
        <f t="shared" si="98"/>
        <v>0</v>
      </c>
      <c r="AC50" s="303">
        <f t="shared" si="98"/>
        <v>0</v>
      </c>
      <c r="AD50" s="303">
        <f t="shared" si="98"/>
        <v>0</v>
      </c>
      <c r="AE50" s="303">
        <f t="shared" si="98"/>
        <v>0</v>
      </c>
      <c r="AF50" s="303">
        <f t="shared" si="98"/>
        <v>0</v>
      </c>
      <c r="AG50" s="303">
        <f t="shared" si="98"/>
        <v>0</v>
      </c>
      <c r="AH50" s="303">
        <f t="shared" si="98"/>
        <v>0</v>
      </c>
      <c r="AI50" s="303">
        <f t="shared" si="98"/>
        <v>0</v>
      </c>
      <c r="AJ50" s="303">
        <f t="shared" si="98"/>
        <v>0</v>
      </c>
      <c r="AK50" s="303">
        <f t="shared" si="98"/>
        <v>0</v>
      </c>
      <c r="AL50" s="303">
        <f t="shared" si="98"/>
        <v>0</v>
      </c>
      <c r="AM50" s="303">
        <f t="shared" si="98"/>
        <v>0</v>
      </c>
      <c r="AN50" s="303">
        <f t="shared" si="98"/>
        <v>0</v>
      </c>
      <c r="AO50" s="303">
        <f t="shared" si="98"/>
        <v>0</v>
      </c>
      <c r="AP50" s="303">
        <f t="shared" si="98"/>
        <v>0</v>
      </c>
      <c r="AQ50" s="303">
        <f t="shared" si="98"/>
        <v>0</v>
      </c>
    </row>
    <row r="51" spans="2:43" x14ac:dyDescent="0.3">
      <c r="B51" s="233" t="s">
        <v>515</v>
      </c>
    </row>
  </sheetData>
  <phoneticPr fontId="4" type="noConversion"/>
  <pageMargins left="0.2421875" right="0.2421875" top="1" bottom="1" header="0.5" footer="0.5"/>
  <pageSetup paperSize="9" scale="75" orientation="landscape" r:id="rId1"/>
  <headerFooter alignWithMargins="0">
    <oddHeader>&amp;LPríloha 7: Štandardné tabuľky - Cesty
&amp;"Arial,Tučné"&amp;12 07 Ocenenie času</oddHeader>
    <oddFooter>Strana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AQ35"/>
  <sheetViews>
    <sheetView zoomScaleNormal="100" workbookViewId="0">
      <selection activeCell="K8" sqref="K8"/>
    </sheetView>
  </sheetViews>
  <sheetFormatPr defaultColWidth="9.1328125" defaultRowHeight="10.15" x14ac:dyDescent="0.3"/>
  <cols>
    <col min="1" max="1" width="2.796875" style="143" customWidth="1"/>
    <col min="2" max="2" width="44.1328125" style="143" customWidth="1"/>
    <col min="3" max="3" width="10.796875" style="143" customWidth="1"/>
    <col min="4" max="43" width="4.19921875" style="143" bestFit="1" customWidth="1"/>
    <col min="44" max="16384" width="9.1328125" style="143"/>
  </cols>
  <sheetData>
    <row r="2" spans="2:43" x14ac:dyDescent="0.3">
      <c r="B2" s="142"/>
      <c r="C2" s="142"/>
      <c r="D2" s="142" t="s">
        <v>10</v>
      </c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</row>
    <row r="3" spans="2:43" x14ac:dyDescent="0.3">
      <c r="B3" s="142"/>
      <c r="C3" s="144"/>
      <c r="D3" s="289">
        <v>1</v>
      </c>
      <c r="E3" s="289">
        <v>2</v>
      </c>
      <c r="F3" s="289">
        <v>3</v>
      </c>
      <c r="G3" s="289">
        <v>4</v>
      </c>
      <c r="H3" s="289">
        <v>5</v>
      </c>
      <c r="I3" s="289">
        <v>6</v>
      </c>
      <c r="J3" s="289">
        <v>7</v>
      </c>
      <c r="K3" s="289">
        <v>8</v>
      </c>
      <c r="L3" s="289">
        <v>9</v>
      </c>
      <c r="M3" s="289">
        <v>10</v>
      </c>
      <c r="N3" s="289">
        <v>11</v>
      </c>
      <c r="O3" s="289">
        <v>12</v>
      </c>
      <c r="P3" s="289">
        <v>13</v>
      </c>
      <c r="Q3" s="289">
        <v>14</v>
      </c>
      <c r="R3" s="289">
        <v>15</v>
      </c>
      <c r="S3" s="289">
        <v>16</v>
      </c>
      <c r="T3" s="289">
        <v>17</v>
      </c>
      <c r="U3" s="289">
        <v>18</v>
      </c>
      <c r="V3" s="289">
        <v>19</v>
      </c>
      <c r="W3" s="289">
        <v>20</v>
      </c>
      <c r="X3" s="289">
        <v>21</v>
      </c>
      <c r="Y3" s="289">
        <v>22</v>
      </c>
      <c r="Z3" s="289">
        <v>23</v>
      </c>
      <c r="AA3" s="289">
        <v>24</v>
      </c>
      <c r="AB3" s="289">
        <v>25</v>
      </c>
      <c r="AC3" s="289">
        <v>26</v>
      </c>
      <c r="AD3" s="289">
        <v>27</v>
      </c>
      <c r="AE3" s="289">
        <v>28</v>
      </c>
      <c r="AF3" s="289">
        <v>29</v>
      </c>
      <c r="AG3" s="289">
        <v>30</v>
      </c>
      <c r="AH3" s="289">
        <v>31</v>
      </c>
      <c r="AI3" s="289">
        <v>32</v>
      </c>
      <c r="AJ3" s="289">
        <v>33</v>
      </c>
      <c r="AK3" s="289">
        <v>34</v>
      </c>
      <c r="AL3" s="289">
        <v>35</v>
      </c>
      <c r="AM3" s="289">
        <v>36</v>
      </c>
      <c r="AN3" s="289">
        <v>37</v>
      </c>
      <c r="AO3" s="289">
        <v>38</v>
      </c>
      <c r="AP3" s="289">
        <v>39</v>
      </c>
      <c r="AQ3" s="289">
        <v>40</v>
      </c>
    </row>
    <row r="4" spans="2:43" x14ac:dyDescent="0.3">
      <c r="B4" s="167" t="s">
        <v>510</v>
      </c>
      <c r="C4" s="263" t="s">
        <v>9</v>
      </c>
      <c r="D4" s="290">
        <f>Parametre!C13</f>
        <v>2024</v>
      </c>
      <c r="E4" s="290">
        <f>$D$4+D3</f>
        <v>2025</v>
      </c>
      <c r="F4" s="290">
        <f>$D$4+E3</f>
        <v>2026</v>
      </c>
      <c r="G4" s="290">
        <f t="shared" ref="G4:AG4" si="0">$D$4+F3</f>
        <v>2027</v>
      </c>
      <c r="H4" s="290">
        <f t="shared" si="0"/>
        <v>2028</v>
      </c>
      <c r="I4" s="290">
        <f t="shared" si="0"/>
        <v>2029</v>
      </c>
      <c r="J4" s="290">
        <f t="shared" si="0"/>
        <v>2030</v>
      </c>
      <c r="K4" s="290">
        <f t="shared" si="0"/>
        <v>2031</v>
      </c>
      <c r="L4" s="290">
        <f t="shared" si="0"/>
        <v>2032</v>
      </c>
      <c r="M4" s="290">
        <f t="shared" si="0"/>
        <v>2033</v>
      </c>
      <c r="N4" s="290">
        <f t="shared" si="0"/>
        <v>2034</v>
      </c>
      <c r="O4" s="290">
        <f t="shared" si="0"/>
        <v>2035</v>
      </c>
      <c r="P4" s="290">
        <f t="shared" si="0"/>
        <v>2036</v>
      </c>
      <c r="Q4" s="290">
        <f t="shared" si="0"/>
        <v>2037</v>
      </c>
      <c r="R4" s="290">
        <f t="shared" si="0"/>
        <v>2038</v>
      </c>
      <c r="S4" s="290">
        <f t="shared" si="0"/>
        <v>2039</v>
      </c>
      <c r="T4" s="290">
        <f t="shared" si="0"/>
        <v>2040</v>
      </c>
      <c r="U4" s="290">
        <f t="shared" si="0"/>
        <v>2041</v>
      </c>
      <c r="V4" s="290">
        <f t="shared" si="0"/>
        <v>2042</v>
      </c>
      <c r="W4" s="290">
        <f t="shared" si="0"/>
        <v>2043</v>
      </c>
      <c r="X4" s="290">
        <f t="shared" si="0"/>
        <v>2044</v>
      </c>
      <c r="Y4" s="290">
        <f t="shared" si="0"/>
        <v>2045</v>
      </c>
      <c r="Z4" s="290">
        <f t="shared" si="0"/>
        <v>2046</v>
      </c>
      <c r="AA4" s="290">
        <f t="shared" si="0"/>
        <v>2047</v>
      </c>
      <c r="AB4" s="290">
        <f t="shared" si="0"/>
        <v>2048</v>
      </c>
      <c r="AC4" s="290">
        <f t="shared" si="0"/>
        <v>2049</v>
      </c>
      <c r="AD4" s="290">
        <f t="shared" si="0"/>
        <v>2050</v>
      </c>
      <c r="AE4" s="290">
        <f t="shared" si="0"/>
        <v>2051</v>
      </c>
      <c r="AF4" s="290">
        <f t="shared" si="0"/>
        <v>2052</v>
      </c>
      <c r="AG4" s="290">
        <f t="shared" si="0"/>
        <v>2053</v>
      </c>
      <c r="AH4" s="290">
        <f t="shared" ref="AH4" si="1">$D$4+AG3</f>
        <v>2054</v>
      </c>
      <c r="AI4" s="290">
        <f t="shared" ref="AI4" si="2">$D$4+AH3</f>
        <v>2055</v>
      </c>
      <c r="AJ4" s="290">
        <f t="shared" ref="AJ4" si="3">$D$4+AI3</f>
        <v>2056</v>
      </c>
      <c r="AK4" s="290">
        <f t="shared" ref="AK4" si="4">$D$4+AJ3</f>
        <v>2057</v>
      </c>
      <c r="AL4" s="290">
        <f t="shared" ref="AL4" si="5">$D$4+AK3</f>
        <v>2058</v>
      </c>
      <c r="AM4" s="290">
        <f t="shared" ref="AM4" si="6">$D$4+AL3</f>
        <v>2059</v>
      </c>
      <c r="AN4" s="290">
        <f t="shared" ref="AN4" si="7">$D$4+AM3</f>
        <v>2060</v>
      </c>
      <c r="AO4" s="290">
        <f t="shared" ref="AO4" si="8">$D$4+AN3</f>
        <v>2061</v>
      </c>
      <c r="AP4" s="290">
        <f t="shared" ref="AP4" si="9">$D$4+AO3</f>
        <v>2062</v>
      </c>
      <c r="AQ4" s="290">
        <f t="shared" ref="AQ4" si="10">$D$4+AP3</f>
        <v>2063</v>
      </c>
    </row>
    <row r="5" spans="2:43" x14ac:dyDescent="0.3">
      <c r="B5" s="142" t="s">
        <v>26</v>
      </c>
      <c r="C5" s="154">
        <f>SUM(D5:AQ5)</f>
        <v>0</v>
      </c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</row>
    <row r="6" spans="2:43" x14ac:dyDescent="0.3">
      <c r="B6" s="142" t="s">
        <v>27</v>
      </c>
      <c r="C6" s="154">
        <f t="shared" ref="C6" si="11">SUM(D6:AQ6)</f>
        <v>0</v>
      </c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</row>
    <row r="7" spans="2:43" ht="10.5" thickBot="1" x14ac:dyDescent="0.35">
      <c r="B7" s="147" t="s">
        <v>25</v>
      </c>
      <c r="C7" s="156">
        <f>SUM(D7:AQ7)</f>
        <v>0</v>
      </c>
      <c r="D7" s="156">
        <f>D5-D6</f>
        <v>0</v>
      </c>
      <c r="E7" s="156">
        <f t="shared" ref="E7:AG7" si="12">E5-E6</f>
        <v>0</v>
      </c>
      <c r="F7" s="156">
        <f t="shared" si="12"/>
        <v>0</v>
      </c>
      <c r="G7" s="156">
        <f t="shared" si="12"/>
        <v>0</v>
      </c>
      <c r="H7" s="156">
        <f t="shared" si="12"/>
        <v>0</v>
      </c>
      <c r="I7" s="156">
        <f t="shared" si="12"/>
        <v>0</v>
      </c>
      <c r="J7" s="156">
        <f t="shared" si="12"/>
        <v>0</v>
      </c>
      <c r="K7" s="156">
        <f t="shared" si="12"/>
        <v>0</v>
      </c>
      <c r="L7" s="156">
        <f t="shared" si="12"/>
        <v>0</v>
      </c>
      <c r="M7" s="156">
        <f t="shared" si="12"/>
        <v>0</v>
      </c>
      <c r="N7" s="156">
        <f t="shared" si="12"/>
        <v>0</v>
      </c>
      <c r="O7" s="156">
        <f t="shared" si="12"/>
        <v>0</v>
      </c>
      <c r="P7" s="156">
        <f t="shared" si="12"/>
        <v>0</v>
      </c>
      <c r="Q7" s="156">
        <f t="shared" si="12"/>
        <v>0</v>
      </c>
      <c r="R7" s="156">
        <f t="shared" si="12"/>
        <v>0</v>
      </c>
      <c r="S7" s="156">
        <f t="shared" si="12"/>
        <v>0</v>
      </c>
      <c r="T7" s="156">
        <f t="shared" si="12"/>
        <v>0</v>
      </c>
      <c r="U7" s="156">
        <f t="shared" si="12"/>
        <v>0</v>
      </c>
      <c r="V7" s="156">
        <f t="shared" si="12"/>
        <v>0</v>
      </c>
      <c r="W7" s="156">
        <f t="shared" si="12"/>
        <v>0</v>
      </c>
      <c r="X7" s="156">
        <f t="shared" si="12"/>
        <v>0</v>
      </c>
      <c r="Y7" s="156">
        <f t="shared" si="12"/>
        <v>0</v>
      </c>
      <c r="Z7" s="156">
        <f t="shared" si="12"/>
        <v>0</v>
      </c>
      <c r="AA7" s="156">
        <f t="shared" si="12"/>
        <v>0</v>
      </c>
      <c r="AB7" s="156">
        <f t="shared" si="12"/>
        <v>0</v>
      </c>
      <c r="AC7" s="156">
        <f t="shared" si="12"/>
        <v>0</v>
      </c>
      <c r="AD7" s="156">
        <f t="shared" si="12"/>
        <v>0</v>
      </c>
      <c r="AE7" s="156">
        <f t="shared" si="12"/>
        <v>0</v>
      </c>
      <c r="AF7" s="156">
        <f t="shared" si="12"/>
        <v>0</v>
      </c>
      <c r="AG7" s="156">
        <f t="shared" si="12"/>
        <v>0</v>
      </c>
      <c r="AH7" s="156">
        <f t="shared" ref="AH7:AQ7" si="13">AH5-AH6</f>
        <v>0</v>
      </c>
      <c r="AI7" s="156">
        <f t="shared" si="13"/>
        <v>0</v>
      </c>
      <c r="AJ7" s="156">
        <f t="shared" si="13"/>
        <v>0</v>
      </c>
      <c r="AK7" s="156">
        <f t="shared" si="13"/>
        <v>0</v>
      </c>
      <c r="AL7" s="156">
        <f t="shared" si="13"/>
        <v>0</v>
      </c>
      <c r="AM7" s="156">
        <f t="shared" si="13"/>
        <v>0</v>
      </c>
      <c r="AN7" s="156">
        <f t="shared" si="13"/>
        <v>0</v>
      </c>
      <c r="AO7" s="156">
        <f t="shared" si="13"/>
        <v>0</v>
      </c>
      <c r="AP7" s="156">
        <f t="shared" si="13"/>
        <v>0</v>
      </c>
      <c r="AQ7" s="156">
        <f t="shared" si="13"/>
        <v>0</v>
      </c>
    </row>
    <row r="8" spans="2:43" ht="10.5" thickTop="1" x14ac:dyDescent="0.3">
      <c r="B8" s="148" t="s">
        <v>509</v>
      </c>
      <c r="C8" s="157">
        <f>SUM(D8:AQ8)</f>
        <v>0</v>
      </c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07"/>
      <c r="V8" s="307"/>
      <c r="W8" s="307"/>
      <c r="X8" s="307"/>
      <c r="Y8" s="307"/>
      <c r="Z8" s="307"/>
      <c r="AA8" s="307"/>
      <c r="AB8" s="307"/>
      <c r="AC8" s="307"/>
      <c r="AD8" s="307"/>
      <c r="AE8" s="307"/>
      <c r="AF8" s="307"/>
      <c r="AG8" s="307"/>
      <c r="AH8" s="307"/>
      <c r="AI8" s="307"/>
      <c r="AJ8" s="307"/>
      <c r="AK8" s="307"/>
      <c r="AL8" s="307"/>
      <c r="AM8" s="307"/>
      <c r="AN8" s="307"/>
      <c r="AO8" s="307"/>
      <c r="AP8" s="307"/>
      <c r="AQ8" s="307"/>
    </row>
    <row r="9" spans="2:43" x14ac:dyDescent="0.3">
      <c r="B9" s="309" t="s">
        <v>367</v>
      </c>
      <c r="C9" s="154">
        <f t="shared" ref="C9:C10" si="14">SUM(D9:AQ9)</f>
        <v>0</v>
      </c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308"/>
      <c r="O9" s="308"/>
      <c r="P9" s="308"/>
      <c r="Q9" s="308"/>
      <c r="R9" s="308"/>
      <c r="S9" s="308"/>
      <c r="T9" s="308"/>
      <c r="U9" s="308"/>
      <c r="V9" s="308"/>
      <c r="W9" s="308"/>
      <c r="X9" s="308"/>
      <c r="Y9" s="308"/>
      <c r="Z9" s="308"/>
      <c r="AA9" s="308"/>
      <c r="AB9" s="308"/>
      <c r="AC9" s="308"/>
      <c r="AD9" s="308"/>
      <c r="AE9" s="308"/>
      <c r="AF9" s="308"/>
      <c r="AG9" s="308"/>
      <c r="AH9" s="308"/>
      <c r="AI9" s="308"/>
      <c r="AJ9" s="308"/>
      <c r="AK9" s="308"/>
      <c r="AL9" s="308"/>
      <c r="AM9" s="308"/>
      <c r="AN9" s="308"/>
      <c r="AO9" s="308"/>
      <c r="AP9" s="308"/>
      <c r="AQ9" s="308"/>
    </row>
    <row r="10" spans="2:43" x14ac:dyDescent="0.3">
      <c r="B10" s="309" t="s">
        <v>368</v>
      </c>
      <c r="C10" s="154">
        <f t="shared" si="14"/>
        <v>0</v>
      </c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8"/>
      <c r="S10" s="308"/>
      <c r="T10" s="308"/>
      <c r="U10" s="308"/>
      <c r="V10" s="308"/>
      <c r="W10" s="308"/>
      <c r="X10" s="308"/>
      <c r="Y10" s="308"/>
      <c r="Z10" s="308"/>
      <c r="AA10" s="308"/>
      <c r="AB10" s="308"/>
      <c r="AC10" s="308"/>
      <c r="AD10" s="308"/>
      <c r="AE10" s="308"/>
      <c r="AF10" s="308"/>
      <c r="AG10" s="308"/>
      <c r="AH10" s="308"/>
      <c r="AI10" s="308"/>
      <c r="AJ10" s="308"/>
      <c r="AK10" s="308"/>
      <c r="AL10" s="308"/>
      <c r="AM10" s="308"/>
      <c r="AN10" s="308"/>
      <c r="AO10" s="308"/>
      <c r="AP10" s="308"/>
      <c r="AQ10" s="308"/>
    </row>
    <row r="12" spans="2:43" x14ac:dyDescent="0.3">
      <c r="B12" s="310" t="s">
        <v>248</v>
      </c>
      <c r="C12" s="311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</row>
    <row r="13" spans="2:43" x14ac:dyDescent="0.3">
      <c r="B13" s="142" t="s">
        <v>370</v>
      </c>
      <c r="C13" s="154">
        <f>SUM(D13:AQ13)</f>
        <v>0</v>
      </c>
      <c r="D13" s="212">
        <f>D5*D10*Parametre!$C$140</f>
        <v>0</v>
      </c>
      <c r="E13" s="212">
        <f>E5*E10*Parametre!$C$140</f>
        <v>0</v>
      </c>
      <c r="F13" s="212">
        <f>F5*F10*Parametre!$C$140</f>
        <v>0</v>
      </c>
      <c r="G13" s="212">
        <f>G5*G10*Parametre!$C$140</f>
        <v>0</v>
      </c>
      <c r="H13" s="212">
        <f>H5*H10*Parametre!$C$140</f>
        <v>0</v>
      </c>
      <c r="I13" s="212">
        <f>I5*I10*Parametre!$C$140</f>
        <v>0</v>
      </c>
      <c r="J13" s="212">
        <f>J5*J10*Parametre!$C$140</f>
        <v>0</v>
      </c>
      <c r="K13" s="212">
        <f>K5*K10*Parametre!$C$140</f>
        <v>0</v>
      </c>
      <c r="L13" s="212">
        <f>L5*L10*Parametre!$C$140</f>
        <v>0</v>
      </c>
      <c r="M13" s="212">
        <f>M5*M10*Parametre!$C$140</f>
        <v>0</v>
      </c>
      <c r="N13" s="212">
        <f>N5*N10*Parametre!$C$140</f>
        <v>0</v>
      </c>
      <c r="O13" s="212">
        <f>O5*O10*Parametre!$C$140</f>
        <v>0</v>
      </c>
      <c r="P13" s="212">
        <f>P5*P10*Parametre!$C$140</f>
        <v>0</v>
      </c>
      <c r="Q13" s="212">
        <f>Q5*Q10*Parametre!$C$140</f>
        <v>0</v>
      </c>
      <c r="R13" s="212">
        <f>R5*R10*Parametre!$C$140</f>
        <v>0</v>
      </c>
      <c r="S13" s="212">
        <f>S5*S10*Parametre!$C$140</f>
        <v>0</v>
      </c>
      <c r="T13" s="212">
        <f>T5*T10*Parametre!$C$140</f>
        <v>0</v>
      </c>
      <c r="U13" s="212">
        <f>U5*U10*Parametre!$C$140</f>
        <v>0</v>
      </c>
      <c r="V13" s="212">
        <f>V5*V10*Parametre!$C$140</f>
        <v>0</v>
      </c>
      <c r="W13" s="212">
        <f>W5*W10*Parametre!$C$140</f>
        <v>0</v>
      </c>
      <c r="X13" s="212">
        <f>X5*X10*Parametre!$C$140</f>
        <v>0</v>
      </c>
      <c r="Y13" s="212">
        <f>Y5*Y10*Parametre!$C$140</f>
        <v>0</v>
      </c>
      <c r="Z13" s="212">
        <f>Z5*Z10*Parametre!$C$140</f>
        <v>0</v>
      </c>
      <c r="AA13" s="212">
        <f>AA5*AA10*Parametre!$C$140</f>
        <v>0</v>
      </c>
      <c r="AB13" s="212">
        <f>AB5*AB10*Parametre!$C$140</f>
        <v>0</v>
      </c>
      <c r="AC13" s="212">
        <f>AC5*AC10*Parametre!$C$140</f>
        <v>0</v>
      </c>
      <c r="AD13" s="212">
        <f>AD5*AD10*Parametre!$C$140</f>
        <v>0</v>
      </c>
      <c r="AE13" s="212">
        <f>AE5*AE10*Parametre!$C$140</f>
        <v>0</v>
      </c>
      <c r="AF13" s="212">
        <f>AF5*AF10*Parametre!$C$140</f>
        <v>0</v>
      </c>
      <c r="AG13" s="212">
        <f>AG5*AG10*Parametre!$C$140</f>
        <v>0</v>
      </c>
      <c r="AH13" s="212">
        <f>AH5*AH10*Parametre!$C$140</f>
        <v>0</v>
      </c>
      <c r="AI13" s="212">
        <f>AI5*AI10*Parametre!$C$140</f>
        <v>0</v>
      </c>
      <c r="AJ13" s="212">
        <f>AJ5*AJ10*Parametre!$C$140</f>
        <v>0</v>
      </c>
      <c r="AK13" s="212">
        <f>AK5*AK10*Parametre!$C$140</f>
        <v>0</v>
      </c>
      <c r="AL13" s="212">
        <f>AL5*AL10*Parametre!$C$140</f>
        <v>0</v>
      </c>
      <c r="AM13" s="212">
        <f>AM5*AM10*Parametre!$C$140</f>
        <v>0</v>
      </c>
      <c r="AN13" s="212">
        <f>AN5*AN10*Parametre!$C$140</f>
        <v>0</v>
      </c>
      <c r="AO13" s="212">
        <f>AO5*AO10*Parametre!$C$140</f>
        <v>0</v>
      </c>
      <c r="AP13" s="212">
        <f>AP5*AP10*Parametre!$C$140</f>
        <v>0</v>
      </c>
      <c r="AQ13" s="212">
        <f>AQ5*AQ10*Parametre!$C$140</f>
        <v>0</v>
      </c>
    </row>
    <row r="14" spans="2:43" x14ac:dyDescent="0.3">
      <c r="B14" s="142" t="s">
        <v>371</v>
      </c>
      <c r="C14" s="154">
        <f t="shared" ref="C14:C15" si="15">SUM(D14:AQ14)</f>
        <v>0</v>
      </c>
      <c r="D14" s="212">
        <f>D6*D10*Parametre!$C$140</f>
        <v>0</v>
      </c>
      <c r="E14" s="212">
        <f>E6*E10*Parametre!$C$140</f>
        <v>0</v>
      </c>
      <c r="F14" s="212">
        <f>F6*F10*Parametre!$C$140</f>
        <v>0</v>
      </c>
      <c r="G14" s="212">
        <f>G6*G10*Parametre!$C$140</f>
        <v>0</v>
      </c>
      <c r="H14" s="212">
        <f>H6*H10*Parametre!$C$140</f>
        <v>0</v>
      </c>
      <c r="I14" s="212">
        <f>I6*I10*Parametre!$C$140</f>
        <v>0</v>
      </c>
      <c r="J14" s="212">
        <f>J6*J10*Parametre!$C$140</f>
        <v>0</v>
      </c>
      <c r="K14" s="212">
        <f>K6*K10*Parametre!$C$140</f>
        <v>0</v>
      </c>
      <c r="L14" s="212">
        <f>L6*L10*Parametre!$C$140</f>
        <v>0</v>
      </c>
      <c r="M14" s="212">
        <f>M6*M10*Parametre!$C$140</f>
        <v>0</v>
      </c>
      <c r="N14" s="212">
        <f>N6*N10*Parametre!$C$140</f>
        <v>0</v>
      </c>
      <c r="O14" s="212">
        <f>O6*O10*Parametre!$C$140</f>
        <v>0</v>
      </c>
      <c r="P14" s="212">
        <f>P6*P10*Parametre!$C$140</f>
        <v>0</v>
      </c>
      <c r="Q14" s="212">
        <f>Q6*Q10*Parametre!$C$140</f>
        <v>0</v>
      </c>
      <c r="R14" s="212">
        <f>R6*R10*Parametre!$C$140</f>
        <v>0</v>
      </c>
      <c r="S14" s="212">
        <f>S6*S10*Parametre!$C$140</f>
        <v>0</v>
      </c>
      <c r="T14" s="212">
        <f>T6*T10*Parametre!$C$140</f>
        <v>0</v>
      </c>
      <c r="U14" s="212">
        <f>U6*U10*Parametre!$C$140</f>
        <v>0</v>
      </c>
      <c r="V14" s="212">
        <f>V6*V10*Parametre!$C$140</f>
        <v>0</v>
      </c>
      <c r="W14" s="212">
        <f>W6*W10*Parametre!$C$140</f>
        <v>0</v>
      </c>
      <c r="X14" s="212">
        <f>X6*X10*Parametre!$C$140</f>
        <v>0</v>
      </c>
      <c r="Y14" s="212">
        <f>Y6*Y10*Parametre!$C$140</f>
        <v>0</v>
      </c>
      <c r="Z14" s="212">
        <f>Z6*Z10*Parametre!$C$140</f>
        <v>0</v>
      </c>
      <c r="AA14" s="212">
        <f>AA6*AA10*Parametre!$C$140</f>
        <v>0</v>
      </c>
      <c r="AB14" s="212">
        <f>AB6*AB10*Parametre!$C$140</f>
        <v>0</v>
      </c>
      <c r="AC14" s="212">
        <f>AC6*AC10*Parametre!$C$140</f>
        <v>0</v>
      </c>
      <c r="AD14" s="212">
        <f>AD6*AD10*Parametre!$C$140</f>
        <v>0</v>
      </c>
      <c r="AE14" s="212">
        <f>AE6*AE10*Parametre!$C$140</f>
        <v>0</v>
      </c>
      <c r="AF14" s="212">
        <f>AF6*AF10*Parametre!$C$140</f>
        <v>0</v>
      </c>
      <c r="AG14" s="212">
        <f>AG6*AG10*Parametre!$C$140</f>
        <v>0</v>
      </c>
      <c r="AH14" s="212">
        <f>AH6*AH10*Parametre!$C$140</f>
        <v>0</v>
      </c>
      <c r="AI14" s="212">
        <f>AI6*AI10*Parametre!$C$140</f>
        <v>0</v>
      </c>
      <c r="AJ14" s="212">
        <f>AJ6*AJ10*Parametre!$C$140</f>
        <v>0</v>
      </c>
      <c r="AK14" s="212">
        <f>AK6*AK10*Parametre!$C$140</f>
        <v>0</v>
      </c>
      <c r="AL14" s="212">
        <f>AL6*AL10*Parametre!$C$140</f>
        <v>0</v>
      </c>
      <c r="AM14" s="212">
        <f>AM6*AM10*Parametre!$C$140</f>
        <v>0</v>
      </c>
      <c r="AN14" s="212">
        <f>AN6*AN10*Parametre!$C$140</f>
        <v>0</v>
      </c>
      <c r="AO14" s="212">
        <f>AO6*AO10*Parametre!$C$140</f>
        <v>0</v>
      </c>
      <c r="AP14" s="212">
        <f>AP6*AP10*Parametre!$C$140</f>
        <v>0</v>
      </c>
      <c r="AQ14" s="212">
        <f>AQ6*AQ10*Parametre!$C$140</f>
        <v>0</v>
      </c>
    </row>
    <row r="15" spans="2:43" x14ac:dyDescent="0.3">
      <c r="B15" s="312" t="s">
        <v>504</v>
      </c>
      <c r="C15" s="216">
        <f t="shared" si="15"/>
        <v>0</v>
      </c>
      <c r="D15" s="217">
        <f>D13-D14</f>
        <v>0</v>
      </c>
      <c r="E15" s="217">
        <f t="shared" ref="E15:AG15" si="16">E13-E14</f>
        <v>0</v>
      </c>
      <c r="F15" s="217">
        <f t="shared" si="16"/>
        <v>0</v>
      </c>
      <c r="G15" s="217">
        <f t="shared" si="16"/>
        <v>0</v>
      </c>
      <c r="H15" s="217">
        <f t="shared" si="16"/>
        <v>0</v>
      </c>
      <c r="I15" s="217">
        <f t="shared" si="16"/>
        <v>0</v>
      </c>
      <c r="J15" s="217">
        <f t="shared" si="16"/>
        <v>0</v>
      </c>
      <c r="K15" s="217">
        <f t="shared" si="16"/>
        <v>0</v>
      </c>
      <c r="L15" s="217">
        <f t="shared" si="16"/>
        <v>0</v>
      </c>
      <c r="M15" s="217">
        <f t="shared" si="16"/>
        <v>0</v>
      </c>
      <c r="N15" s="217">
        <f t="shared" si="16"/>
        <v>0</v>
      </c>
      <c r="O15" s="217">
        <f t="shared" si="16"/>
        <v>0</v>
      </c>
      <c r="P15" s="217">
        <f t="shared" si="16"/>
        <v>0</v>
      </c>
      <c r="Q15" s="217">
        <f t="shared" si="16"/>
        <v>0</v>
      </c>
      <c r="R15" s="217">
        <f t="shared" si="16"/>
        <v>0</v>
      </c>
      <c r="S15" s="217">
        <f t="shared" si="16"/>
        <v>0</v>
      </c>
      <c r="T15" s="217">
        <f t="shared" si="16"/>
        <v>0</v>
      </c>
      <c r="U15" s="217">
        <f t="shared" si="16"/>
        <v>0</v>
      </c>
      <c r="V15" s="217">
        <f t="shared" si="16"/>
        <v>0</v>
      </c>
      <c r="W15" s="217">
        <f t="shared" si="16"/>
        <v>0</v>
      </c>
      <c r="X15" s="217">
        <f t="shared" si="16"/>
        <v>0</v>
      </c>
      <c r="Y15" s="217">
        <f t="shared" si="16"/>
        <v>0</v>
      </c>
      <c r="Z15" s="217">
        <f t="shared" si="16"/>
        <v>0</v>
      </c>
      <c r="AA15" s="217">
        <f t="shared" si="16"/>
        <v>0</v>
      </c>
      <c r="AB15" s="217">
        <f t="shared" si="16"/>
        <v>0</v>
      </c>
      <c r="AC15" s="217">
        <f t="shared" si="16"/>
        <v>0</v>
      </c>
      <c r="AD15" s="217">
        <f t="shared" si="16"/>
        <v>0</v>
      </c>
      <c r="AE15" s="217">
        <f t="shared" si="16"/>
        <v>0</v>
      </c>
      <c r="AF15" s="217">
        <f t="shared" si="16"/>
        <v>0</v>
      </c>
      <c r="AG15" s="217">
        <f t="shared" si="16"/>
        <v>0</v>
      </c>
      <c r="AH15" s="217">
        <f t="shared" ref="AH15:AQ15" si="17">AH13-AH14</f>
        <v>0</v>
      </c>
      <c r="AI15" s="217">
        <f t="shared" si="17"/>
        <v>0</v>
      </c>
      <c r="AJ15" s="217">
        <f t="shared" si="17"/>
        <v>0</v>
      </c>
      <c r="AK15" s="217">
        <f t="shared" si="17"/>
        <v>0</v>
      </c>
      <c r="AL15" s="217">
        <f t="shared" si="17"/>
        <v>0</v>
      </c>
      <c r="AM15" s="217">
        <f t="shared" si="17"/>
        <v>0</v>
      </c>
      <c r="AN15" s="217">
        <f t="shared" si="17"/>
        <v>0</v>
      </c>
      <c r="AO15" s="217">
        <f t="shared" si="17"/>
        <v>0</v>
      </c>
      <c r="AP15" s="217">
        <f t="shared" si="17"/>
        <v>0</v>
      </c>
      <c r="AQ15" s="217">
        <f t="shared" si="17"/>
        <v>0</v>
      </c>
    </row>
    <row r="18" spans="2:43" x14ac:dyDescent="0.3">
      <c r="B18" s="142"/>
      <c r="C18" s="142"/>
      <c r="D18" s="142" t="s">
        <v>10</v>
      </c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</row>
    <row r="19" spans="2:43" x14ac:dyDescent="0.3">
      <c r="B19" s="142"/>
      <c r="C19" s="144"/>
      <c r="D19" s="289">
        <v>1</v>
      </c>
      <c r="E19" s="289">
        <v>2</v>
      </c>
      <c r="F19" s="289">
        <v>3</v>
      </c>
      <c r="G19" s="289">
        <v>4</v>
      </c>
      <c r="H19" s="289">
        <v>5</v>
      </c>
      <c r="I19" s="289">
        <v>6</v>
      </c>
      <c r="J19" s="289">
        <v>7</v>
      </c>
      <c r="K19" s="289">
        <v>8</v>
      </c>
      <c r="L19" s="289">
        <v>9</v>
      </c>
      <c r="M19" s="289">
        <v>10</v>
      </c>
      <c r="N19" s="289">
        <v>11</v>
      </c>
      <c r="O19" s="289">
        <v>12</v>
      </c>
      <c r="P19" s="289">
        <v>13</v>
      </c>
      <c r="Q19" s="289">
        <v>14</v>
      </c>
      <c r="R19" s="289">
        <v>15</v>
      </c>
      <c r="S19" s="289">
        <v>16</v>
      </c>
      <c r="T19" s="289">
        <v>17</v>
      </c>
      <c r="U19" s="289">
        <v>18</v>
      </c>
      <c r="V19" s="289">
        <v>19</v>
      </c>
      <c r="W19" s="289">
        <v>20</v>
      </c>
      <c r="X19" s="289">
        <v>21</v>
      </c>
      <c r="Y19" s="289">
        <v>22</v>
      </c>
      <c r="Z19" s="289">
        <v>23</v>
      </c>
      <c r="AA19" s="289">
        <v>24</v>
      </c>
      <c r="AB19" s="289">
        <v>25</v>
      </c>
      <c r="AC19" s="289">
        <v>26</v>
      </c>
      <c r="AD19" s="289">
        <v>27</v>
      </c>
      <c r="AE19" s="289">
        <v>28</v>
      </c>
      <c r="AF19" s="289">
        <v>29</v>
      </c>
      <c r="AG19" s="289">
        <v>30</v>
      </c>
      <c r="AH19" s="289">
        <v>31</v>
      </c>
      <c r="AI19" s="289">
        <v>32</v>
      </c>
      <c r="AJ19" s="289">
        <v>33</v>
      </c>
      <c r="AK19" s="289">
        <v>34</v>
      </c>
      <c r="AL19" s="289">
        <v>35</v>
      </c>
      <c r="AM19" s="289">
        <v>36</v>
      </c>
      <c r="AN19" s="289">
        <v>37</v>
      </c>
      <c r="AO19" s="289">
        <v>38</v>
      </c>
      <c r="AP19" s="289">
        <v>39</v>
      </c>
      <c r="AQ19" s="289">
        <v>40</v>
      </c>
    </row>
    <row r="20" spans="2:43" x14ac:dyDescent="0.3">
      <c r="B20" s="167" t="s">
        <v>511</v>
      </c>
      <c r="C20" s="263" t="s">
        <v>9</v>
      </c>
      <c r="D20" s="290">
        <f>$D$4</f>
        <v>2024</v>
      </c>
      <c r="E20" s="290">
        <f>$D$4+D19</f>
        <v>2025</v>
      </c>
      <c r="F20" s="290">
        <f>$D$4+E19</f>
        <v>2026</v>
      </c>
      <c r="G20" s="290">
        <f t="shared" ref="G20" si="18">$D$4+F19</f>
        <v>2027</v>
      </c>
      <c r="H20" s="290">
        <f t="shared" ref="H20" si="19">$D$4+G19</f>
        <v>2028</v>
      </c>
      <c r="I20" s="290">
        <f t="shared" ref="I20" si="20">$D$4+H19</f>
        <v>2029</v>
      </c>
      <c r="J20" s="290">
        <f t="shared" ref="J20" si="21">$D$4+I19</f>
        <v>2030</v>
      </c>
      <c r="K20" s="290">
        <f t="shared" ref="K20" si="22">$D$4+J19</f>
        <v>2031</v>
      </c>
      <c r="L20" s="290">
        <f t="shared" ref="L20" si="23">$D$4+K19</f>
        <v>2032</v>
      </c>
      <c r="M20" s="290">
        <f t="shared" ref="M20" si="24">$D$4+L19</f>
        <v>2033</v>
      </c>
      <c r="N20" s="290">
        <f t="shared" ref="N20" si="25">$D$4+M19</f>
        <v>2034</v>
      </c>
      <c r="O20" s="290">
        <f t="shared" ref="O20" si="26">$D$4+N19</f>
        <v>2035</v>
      </c>
      <c r="P20" s="290">
        <f t="shared" ref="P20" si="27">$D$4+O19</f>
        <v>2036</v>
      </c>
      <c r="Q20" s="290">
        <f t="shared" ref="Q20" si="28">$D$4+P19</f>
        <v>2037</v>
      </c>
      <c r="R20" s="290">
        <f t="shared" ref="R20" si="29">$D$4+Q19</f>
        <v>2038</v>
      </c>
      <c r="S20" s="290">
        <f t="shared" ref="S20" si="30">$D$4+R19</f>
        <v>2039</v>
      </c>
      <c r="T20" s="290">
        <f t="shared" ref="T20" si="31">$D$4+S19</f>
        <v>2040</v>
      </c>
      <c r="U20" s="290">
        <f t="shared" ref="U20" si="32">$D$4+T19</f>
        <v>2041</v>
      </c>
      <c r="V20" s="290">
        <f t="shared" ref="V20" si="33">$D$4+U19</f>
        <v>2042</v>
      </c>
      <c r="W20" s="290">
        <f t="shared" ref="W20" si="34">$D$4+V19</f>
        <v>2043</v>
      </c>
      <c r="X20" s="290">
        <f t="shared" ref="X20" si="35">$D$4+W19</f>
        <v>2044</v>
      </c>
      <c r="Y20" s="290">
        <f t="shared" ref="Y20" si="36">$D$4+X19</f>
        <v>2045</v>
      </c>
      <c r="Z20" s="290">
        <f t="shared" ref="Z20" si="37">$D$4+Y19</f>
        <v>2046</v>
      </c>
      <c r="AA20" s="290">
        <f t="shared" ref="AA20" si="38">$D$4+Z19</f>
        <v>2047</v>
      </c>
      <c r="AB20" s="290">
        <f t="shared" ref="AB20" si="39">$D$4+AA19</f>
        <v>2048</v>
      </c>
      <c r="AC20" s="290">
        <f t="shared" ref="AC20" si="40">$D$4+AB19</f>
        <v>2049</v>
      </c>
      <c r="AD20" s="290">
        <f t="shared" ref="AD20" si="41">$D$4+AC19</f>
        <v>2050</v>
      </c>
      <c r="AE20" s="290">
        <f t="shared" ref="AE20" si="42">$D$4+AD19</f>
        <v>2051</v>
      </c>
      <c r="AF20" s="290">
        <f t="shared" ref="AF20" si="43">$D$4+AE19</f>
        <v>2052</v>
      </c>
      <c r="AG20" s="290">
        <f t="shared" ref="AG20" si="44">$D$4+AF19</f>
        <v>2053</v>
      </c>
      <c r="AH20" s="290">
        <f t="shared" ref="AH20" si="45">$D$4+AG19</f>
        <v>2054</v>
      </c>
      <c r="AI20" s="290">
        <f t="shared" ref="AI20" si="46">$D$4+AH19</f>
        <v>2055</v>
      </c>
      <c r="AJ20" s="290">
        <f t="shared" ref="AJ20" si="47">$D$4+AI19</f>
        <v>2056</v>
      </c>
      <c r="AK20" s="290">
        <f t="shared" ref="AK20" si="48">$D$4+AJ19</f>
        <v>2057</v>
      </c>
      <c r="AL20" s="290">
        <f t="shared" ref="AL20" si="49">$D$4+AK19</f>
        <v>2058</v>
      </c>
      <c r="AM20" s="290">
        <f t="shared" ref="AM20" si="50">$D$4+AL19</f>
        <v>2059</v>
      </c>
      <c r="AN20" s="290">
        <f t="shared" ref="AN20" si="51">$D$4+AM19</f>
        <v>2060</v>
      </c>
      <c r="AO20" s="290">
        <f t="shared" ref="AO20" si="52">$D$4+AN19</f>
        <v>2061</v>
      </c>
      <c r="AP20" s="290">
        <f t="shared" ref="AP20" si="53">$D$4+AO19</f>
        <v>2062</v>
      </c>
      <c r="AQ20" s="290">
        <f t="shared" ref="AQ20" si="54">$D$4+AP19</f>
        <v>2063</v>
      </c>
    </row>
    <row r="21" spans="2:43" x14ac:dyDescent="0.3">
      <c r="B21" s="142" t="s">
        <v>26</v>
      </c>
      <c r="C21" s="154">
        <f>SUM(D21:AQ21)</f>
        <v>0</v>
      </c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</row>
    <row r="22" spans="2:43" x14ac:dyDescent="0.3">
      <c r="B22" s="142" t="s">
        <v>27</v>
      </c>
      <c r="C22" s="154">
        <f t="shared" ref="C22" si="55">SUM(D22:AQ22)</f>
        <v>0</v>
      </c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</row>
    <row r="23" spans="2:43" ht="10.5" thickBot="1" x14ac:dyDescent="0.35">
      <c r="B23" s="147" t="s">
        <v>25</v>
      </c>
      <c r="C23" s="156">
        <f>SUM(D23:AQ23)</f>
        <v>0</v>
      </c>
      <c r="D23" s="156">
        <f>D21-D22</f>
        <v>0</v>
      </c>
      <c r="E23" s="156">
        <f t="shared" ref="E23:AQ23" si="56">E21-E22</f>
        <v>0</v>
      </c>
      <c r="F23" s="156">
        <f t="shared" si="56"/>
        <v>0</v>
      </c>
      <c r="G23" s="156">
        <f t="shared" si="56"/>
        <v>0</v>
      </c>
      <c r="H23" s="156">
        <f t="shared" si="56"/>
        <v>0</v>
      </c>
      <c r="I23" s="156">
        <f t="shared" si="56"/>
        <v>0</v>
      </c>
      <c r="J23" s="156">
        <f t="shared" si="56"/>
        <v>0</v>
      </c>
      <c r="K23" s="156">
        <f t="shared" si="56"/>
        <v>0</v>
      </c>
      <c r="L23" s="156">
        <f t="shared" si="56"/>
        <v>0</v>
      </c>
      <c r="M23" s="156">
        <f t="shared" si="56"/>
        <v>0</v>
      </c>
      <c r="N23" s="156">
        <f t="shared" si="56"/>
        <v>0</v>
      </c>
      <c r="O23" s="156">
        <f t="shared" si="56"/>
        <v>0</v>
      </c>
      <c r="P23" s="156">
        <f t="shared" si="56"/>
        <v>0</v>
      </c>
      <c r="Q23" s="156">
        <f t="shared" si="56"/>
        <v>0</v>
      </c>
      <c r="R23" s="156">
        <f t="shared" si="56"/>
        <v>0</v>
      </c>
      <c r="S23" s="156">
        <f t="shared" si="56"/>
        <v>0</v>
      </c>
      <c r="T23" s="156">
        <f t="shared" si="56"/>
        <v>0</v>
      </c>
      <c r="U23" s="156">
        <f t="shared" si="56"/>
        <v>0</v>
      </c>
      <c r="V23" s="156">
        <f t="shared" si="56"/>
        <v>0</v>
      </c>
      <c r="W23" s="156">
        <f t="shared" si="56"/>
        <v>0</v>
      </c>
      <c r="X23" s="156">
        <f t="shared" si="56"/>
        <v>0</v>
      </c>
      <c r="Y23" s="156">
        <f t="shared" si="56"/>
        <v>0</v>
      </c>
      <c r="Z23" s="156">
        <f t="shared" si="56"/>
        <v>0</v>
      </c>
      <c r="AA23" s="156">
        <f t="shared" si="56"/>
        <v>0</v>
      </c>
      <c r="AB23" s="156">
        <f t="shared" si="56"/>
        <v>0</v>
      </c>
      <c r="AC23" s="156">
        <f t="shared" si="56"/>
        <v>0</v>
      </c>
      <c r="AD23" s="156">
        <f t="shared" si="56"/>
        <v>0</v>
      </c>
      <c r="AE23" s="156">
        <f t="shared" si="56"/>
        <v>0</v>
      </c>
      <c r="AF23" s="156">
        <f t="shared" si="56"/>
        <v>0</v>
      </c>
      <c r="AG23" s="156">
        <f t="shared" si="56"/>
        <v>0</v>
      </c>
      <c r="AH23" s="156">
        <f t="shared" si="56"/>
        <v>0</v>
      </c>
      <c r="AI23" s="156">
        <f t="shared" si="56"/>
        <v>0</v>
      </c>
      <c r="AJ23" s="156">
        <f t="shared" si="56"/>
        <v>0</v>
      </c>
      <c r="AK23" s="156">
        <f t="shared" si="56"/>
        <v>0</v>
      </c>
      <c r="AL23" s="156">
        <f t="shared" si="56"/>
        <v>0</v>
      </c>
      <c r="AM23" s="156">
        <f t="shared" si="56"/>
        <v>0</v>
      </c>
      <c r="AN23" s="156">
        <f t="shared" si="56"/>
        <v>0</v>
      </c>
      <c r="AO23" s="156">
        <f t="shared" si="56"/>
        <v>0</v>
      </c>
      <c r="AP23" s="156">
        <f t="shared" si="56"/>
        <v>0</v>
      </c>
      <c r="AQ23" s="156">
        <f t="shared" si="56"/>
        <v>0</v>
      </c>
    </row>
    <row r="24" spans="2:43" ht="10.5" thickTop="1" x14ac:dyDescent="0.3">
      <c r="B24" s="148" t="s">
        <v>509</v>
      </c>
      <c r="C24" s="157">
        <f>SUM(D24:AQ24)</f>
        <v>0</v>
      </c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07"/>
      <c r="V24" s="307"/>
      <c r="W24" s="307"/>
      <c r="X24" s="307"/>
      <c r="Y24" s="307"/>
      <c r="Z24" s="307"/>
      <c r="AA24" s="307"/>
      <c r="AB24" s="307"/>
      <c r="AC24" s="307"/>
      <c r="AD24" s="307"/>
      <c r="AE24" s="307"/>
      <c r="AF24" s="307"/>
      <c r="AG24" s="307"/>
      <c r="AH24" s="307"/>
      <c r="AI24" s="307"/>
      <c r="AJ24" s="307"/>
      <c r="AK24" s="307"/>
      <c r="AL24" s="307"/>
      <c r="AM24" s="307"/>
      <c r="AN24" s="307"/>
      <c r="AO24" s="307"/>
      <c r="AP24" s="307"/>
      <c r="AQ24" s="307"/>
    </row>
    <row r="25" spans="2:43" x14ac:dyDescent="0.3">
      <c r="B25" s="309" t="s">
        <v>367</v>
      </c>
      <c r="C25" s="154">
        <f t="shared" ref="C25:C26" si="57">SUM(D25:AQ25)</f>
        <v>0</v>
      </c>
      <c r="D25" s="308"/>
      <c r="E25" s="308"/>
      <c r="F25" s="308"/>
      <c r="G25" s="308"/>
      <c r="H25" s="308"/>
      <c r="I25" s="308"/>
      <c r="J25" s="308"/>
      <c r="K25" s="308"/>
      <c r="L25" s="308"/>
      <c r="M25" s="308"/>
      <c r="N25" s="308"/>
      <c r="O25" s="308"/>
      <c r="P25" s="308"/>
      <c r="Q25" s="308"/>
      <c r="R25" s="308"/>
      <c r="S25" s="308"/>
      <c r="T25" s="308"/>
      <c r="U25" s="308"/>
      <c r="V25" s="308"/>
      <c r="W25" s="308"/>
      <c r="X25" s="308"/>
      <c r="Y25" s="308"/>
      <c r="Z25" s="308"/>
      <c r="AA25" s="308"/>
      <c r="AB25" s="308"/>
      <c r="AC25" s="308"/>
      <c r="AD25" s="308"/>
      <c r="AE25" s="308"/>
      <c r="AF25" s="308"/>
      <c r="AG25" s="308"/>
      <c r="AH25" s="308"/>
      <c r="AI25" s="308"/>
      <c r="AJ25" s="308"/>
      <c r="AK25" s="308"/>
      <c r="AL25" s="308"/>
      <c r="AM25" s="308"/>
      <c r="AN25" s="308"/>
      <c r="AO25" s="308"/>
      <c r="AP25" s="308"/>
      <c r="AQ25" s="308"/>
    </row>
    <row r="26" spans="2:43" x14ac:dyDescent="0.3">
      <c r="B26" s="309" t="s">
        <v>368</v>
      </c>
      <c r="C26" s="154">
        <f t="shared" si="57"/>
        <v>0</v>
      </c>
      <c r="D26" s="308"/>
      <c r="E26" s="308"/>
      <c r="F26" s="308"/>
      <c r="G26" s="308"/>
      <c r="H26" s="308"/>
      <c r="I26" s="308"/>
      <c r="J26" s="308"/>
      <c r="K26" s="308"/>
      <c r="L26" s="308"/>
      <c r="M26" s="308"/>
      <c r="N26" s="308"/>
      <c r="O26" s="308"/>
      <c r="P26" s="308"/>
      <c r="Q26" s="308"/>
      <c r="R26" s="308"/>
      <c r="S26" s="308"/>
      <c r="T26" s="308"/>
      <c r="U26" s="308"/>
      <c r="V26" s="308"/>
      <c r="W26" s="308"/>
      <c r="X26" s="308"/>
      <c r="Y26" s="308"/>
      <c r="Z26" s="308"/>
      <c r="AA26" s="308"/>
      <c r="AB26" s="308"/>
      <c r="AC26" s="308"/>
      <c r="AD26" s="308"/>
      <c r="AE26" s="308"/>
      <c r="AF26" s="308"/>
      <c r="AG26" s="308"/>
      <c r="AH26" s="308"/>
      <c r="AI26" s="308"/>
      <c r="AJ26" s="308"/>
      <c r="AK26" s="308"/>
      <c r="AL26" s="308"/>
      <c r="AM26" s="308"/>
      <c r="AN26" s="308"/>
      <c r="AO26" s="308"/>
      <c r="AP26" s="308"/>
      <c r="AQ26" s="308"/>
    </row>
    <row r="28" spans="2:43" x14ac:dyDescent="0.3">
      <c r="B28" s="310" t="s">
        <v>248</v>
      </c>
      <c r="C28" s="311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</row>
    <row r="29" spans="2:43" x14ac:dyDescent="0.3">
      <c r="B29" s="142" t="s">
        <v>370</v>
      </c>
      <c r="C29" s="154">
        <f>SUM(D29:AQ29)</f>
        <v>0</v>
      </c>
      <c r="D29" s="212">
        <f>D21*D26*Parametre!$C$140</f>
        <v>0</v>
      </c>
      <c r="E29" s="212">
        <f>E21*E26*Parametre!$C$140</f>
        <v>0</v>
      </c>
      <c r="F29" s="212">
        <f>F21*F26*Parametre!$C$140</f>
        <v>0</v>
      </c>
      <c r="G29" s="212">
        <f>G21*G26*Parametre!$C$140</f>
        <v>0</v>
      </c>
      <c r="H29" s="212">
        <f>H21*H26*Parametre!$C$140</f>
        <v>0</v>
      </c>
      <c r="I29" s="212">
        <f>I21*I26*Parametre!$C$140</f>
        <v>0</v>
      </c>
      <c r="J29" s="212">
        <f>J21*J26*Parametre!$C$140</f>
        <v>0</v>
      </c>
      <c r="K29" s="212">
        <f>K21*K26*Parametre!$C$140</f>
        <v>0</v>
      </c>
      <c r="L29" s="212">
        <f>L21*L26*Parametre!$C$140</f>
        <v>0</v>
      </c>
      <c r="M29" s="212">
        <f>M21*M26*Parametre!$C$140</f>
        <v>0</v>
      </c>
      <c r="N29" s="212">
        <f>N21*N26*Parametre!$C$140</f>
        <v>0</v>
      </c>
      <c r="O29" s="212">
        <f>O21*O26*Parametre!$C$140</f>
        <v>0</v>
      </c>
      <c r="P29" s="212">
        <f>P21*P26*Parametre!$C$140</f>
        <v>0</v>
      </c>
      <c r="Q29" s="212">
        <f>Q21*Q26*Parametre!$C$140</f>
        <v>0</v>
      </c>
      <c r="R29" s="212">
        <f>R21*R26*Parametre!$C$140</f>
        <v>0</v>
      </c>
      <c r="S29" s="212">
        <f>S21*S26*Parametre!$C$140</f>
        <v>0</v>
      </c>
      <c r="T29" s="212">
        <f>T21*T26*Parametre!$C$140</f>
        <v>0</v>
      </c>
      <c r="U29" s="212">
        <f>U21*U26*Parametre!$C$140</f>
        <v>0</v>
      </c>
      <c r="V29" s="212">
        <f>V21*V26*Parametre!$C$140</f>
        <v>0</v>
      </c>
      <c r="W29" s="212">
        <f>W21*W26*Parametre!$C$140</f>
        <v>0</v>
      </c>
      <c r="X29" s="212">
        <f>X21*X26*Parametre!$C$140</f>
        <v>0</v>
      </c>
      <c r="Y29" s="212">
        <f>Y21*Y26*Parametre!$C$140</f>
        <v>0</v>
      </c>
      <c r="Z29" s="212">
        <f>Z21*Z26*Parametre!$C$140</f>
        <v>0</v>
      </c>
      <c r="AA29" s="212">
        <f>AA21*AA26*Parametre!$C$140</f>
        <v>0</v>
      </c>
      <c r="AB29" s="212">
        <f>AB21*AB26*Parametre!$C$140</f>
        <v>0</v>
      </c>
      <c r="AC29" s="212">
        <f>AC21*AC26*Parametre!$C$140</f>
        <v>0</v>
      </c>
      <c r="AD29" s="212">
        <f>AD21*AD26*Parametre!$C$140</f>
        <v>0</v>
      </c>
      <c r="AE29" s="212">
        <f>AE21*AE26*Parametre!$C$140</f>
        <v>0</v>
      </c>
      <c r="AF29" s="212">
        <f>AF21*AF26*Parametre!$C$140</f>
        <v>0</v>
      </c>
      <c r="AG29" s="212">
        <f>AG21*AG26*Parametre!$C$140</f>
        <v>0</v>
      </c>
      <c r="AH29" s="212">
        <f>AH21*AH26*Parametre!$C$140</f>
        <v>0</v>
      </c>
      <c r="AI29" s="212">
        <f>AI21*AI26*Parametre!$C$140</f>
        <v>0</v>
      </c>
      <c r="AJ29" s="212">
        <f>AJ21*AJ26*Parametre!$C$140</f>
        <v>0</v>
      </c>
      <c r="AK29" s="212">
        <f>AK21*AK26*Parametre!$C$140</f>
        <v>0</v>
      </c>
      <c r="AL29" s="212">
        <f>AL21*AL26*Parametre!$C$140</f>
        <v>0</v>
      </c>
      <c r="AM29" s="212">
        <f>AM21*AM26*Parametre!$C$140</f>
        <v>0</v>
      </c>
      <c r="AN29" s="212">
        <f>AN21*AN26*Parametre!$C$140</f>
        <v>0</v>
      </c>
      <c r="AO29" s="212">
        <f>AO21*AO26*Parametre!$C$140</f>
        <v>0</v>
      </c>
      <c r="AP29" s="212">
        <f>AP21*AP26*Parametre!$C$140</f>
        <v>0</v>
      </c>
      <c r="AQ29" s="212">
        <f>AQ21*AQ26*Parametre!$C$140</f>
        <v>0</v>
      </c>
    </row>
    <row r="30" spans="2:43" x14ac:dyDescent="0.3">
      <c r="B30" s="142" t="s">
        <v>371</v>
      </c>
      <c r="C30" s="154">
        <f t="shared" ref="C30:C31" si="58">SUM(D30:AQ30)</f>
        <v>0</v>
      </c>
      <c r="D30" s="212">
        <f>D22*D26*Parametre!$C$140</f>
        <v>0</v>
      </c>
      <c r="E30" s="212">
        <f>E22*E26*Parametre!$C$140</f>
        <v>0</v>
      </c>
      <c r="F30" s="212">
        <f>F22*F26*Parametre!$C$140</f>
        <v>0</v>
      </c>
      <c r="G30" s="212">
        <f>G22*G26*Parametre!$C$140</f>
        <v>0</v>
      </c>
      <c r="H30" s="212">
        <f>H22*H26*Parametre!$C$140</f>
        <v>0</v>
      </c>
      <c r="I30" s="212">
        <f>I22*I26*Parametre!$C$140</f>
        <v>0</v>
      </c>
      <c r="J30" s="212">
        <f>J22*J26*Parametre!$C$140</f>
        <v>0</v>
      </c>
      <c r="K30" s="212">
        <f>K22*K26*Parametre!$C$140</f>
        <v>0</v>
      </c>
      <c r="L30" s="212">
        <f>L22*L26*Parametre!$C$140</f>
        <v>0</v>
      </c>
      <c r="M30" s="212">
        <f>M22*M26*Parametre!$C$140</f>
        <v>0</v>
      </c>
      <c r="N30" s="212">
        <f>N22*N26*Parametre!$C$140</f>
        <v>0</v>
      </c>
      <c r="O30" s="212">
        <f>O22*O26*Parametre!$C$140</f>
        <v>0</v>
      </c>
      <c r="P30" s="212">
        <f>P22*P26*Parametre!$C$140</f>
        <v>0</v>
      </c>
      <c r="Q30" s="212">
        <f>Q22*Q26*Parametre!$C$140</f>
        <v>0</v>
      </c>
      <c r="R30" s="212">
        <f>R22*R26*Parametre!$C$140</f>
        <v>0</v>
      </c>
      <c r="S30" s="212">
        <f>S22*S26*Parametre!$C$140</f>
        <v>0</v>
      </c>
      <c r="T30" s="212">
        <f>T22*T26*Parametre!$C$140</f>
        <v>0</v>
      </c>
      <c r="U30" s="212">
        <f>U22*U26*Parametre!$C$140</f>
        <v>0</v>
      </c>
      <c r="V30" s="212">
        <f>V22*V26*Parametre!$C$140</f>
        <v>0</v>
      </c>
      <c r="W30" s="212">
        <f>W22*W26*Parametre!$C$140</f>
        <v>0</v>
      </c>
      <c r="X30" s="212">
        <f>X22*X26*Parametre!$C$140</f>
        <v>0</v>
      </c>
      <c r="Y30" s="212">
        <f>Y22*Y26*Parametre!$C$140</f>
        <v>0</v>
      </c>
      <c r="Z30" s="212">
        <f>Z22*Z26*Parametre!$C$140</f>
        <v>0</v>
      </c>
      <c r="AA30" s="212">
        <f>AA22*AA26*Parametre!$C$140</f>
        <v>0</v>
      </c>
      <c r="AB30" s="212">
        <f>AB22*AB26*Parametre!$C$140</f>
        <v>0</v>
      </c>
      <c r="AC30" s="212">
        <f>AC22*AC26*Parametre!$C$140</f>
        <v>0</v>
      </c>
      <c r="AD30" s="212">
        <f>AD22*AD26*Parametre!$C$140</f>
        <v>0</v>
      </c>
      <c r="AE30" s="212">
        <f>AE22*AE26*Parametre!$C$140</f>
        <v>0</v>
      </c>
      <c r="AF30" s="212">
        <f>AF22*AF26*Parametre!$C$140</f>
        <v>0</v>
      </c>
      <c r="AG30" s="212">
        <f>AG22*AG26*Parametre!$C$140</f>
        <v>0</v>
      </c>
      <c r="AH30" s="212">
        <f>AH22*AH26*Parametre!$C$140</f>
        <v>0</v>
      </c>
      <c r="AI30" s="212">
        <f>AI22*AI26*Parametre!$C$140</f>
        <v>0</v>
      </c>
      <c r="AJ30" s="212">
        <f>AJ22*AJ26*Parametre!$C$140</f>
        <v>0</v>
      </c>
      <c r="AK30" s="212">
        <f>AK22*AK26*Parametre!$C$140</f>
        <v>0</v>
      </c>
      <c r="AL30" s="212">
        <f>AL22*AL26*Parametre!$C$140</f>
        <v>0</v>
      </c>
      <c r="AM30" s="212">
        <f>AM22*AM26*Parametre!$C$140</f>
        <v>0</v>
      </c>
      <c r="AN30" s="212">
        <f>AN22*AN26*Parametre!$C$140</f>
        <v>0</v>
      </c>
      <c r="AO30" s="212">
        <f>AO22*AO26*Parametre!$C$140</f>
        <v>0</v>
      </c>
      <c r="AP30" s="212">
        <f>AP22*AP26*Parametre!$C$140</f>
        <v>0</v>
      </c>
      <c r="AQ30" s="212">
        <f>AQ22*AQ26*Parametre!$C$140</f>
        <v>0</v>
      </c>
    </row>
    <row r="31" spans="2:43" x14ac:dyDescent="0.3">
      <c r="B31" s="313" t="s">
        <v>504</v>
      </c>
      <c r="C31" s="303">
        <f t="shared" si="58"/>
        <v>0</v>
      </c>
      <c r="D31" s="304">
        <f>D29-D30</f>
        <v>0</v>
      </c>
      <c r="E31" s="304">
        <f t="shared" ref="E31:AQ31" si="59">E29-E30</f>
        <v>0</v>
      </c>
      <c r="F31" s="304">
        <f t="shared" si="59"/>
        <v>0</v>
      </c>
      <c r="G31" s="304">
        <f t="shared" si="59"/>
        <v>0</v>
      </c>
      <c r="H31" s="304">
        <f t="shared" si="59"/>
        <v>0</v>
      </c>
      <c r="I31" s="304">
        <f t="shared" si="59"/>
        <v>0</v>
      </c>
      <c r="J31" s="304">
        <f t="shared" si="59"/>
        <v>0</v>
      </c>
      <c r="K31" s="304">
        <f t="shared" si="59"/>
        <v>0</v>
      </c>
      <c r="L31" s="304">
        <f t="shared" si="59"/>
        <v>0</v>
      </c>
      <c r="M31" s="304">
        <f t="shared" si="59"/>
        <v>0</v>
      </c>
      <c r="N31" s="304">
        <f t="shared" si="59"/>
        <v>0</v>
      </c>
      <c r="O31" s="304">
        <f t="shared" si="59"/>
        <v>0</v>
      </c>
      <c r="P31" s="304">
        <f t="shared" si="59"/>
        <v>0</v>
      </c>
      <c r="Q31" s="304">
        <f t="shared" si="59"/>
        <v>0</v>
      </c>
      <c r="R31" s="304">
        <f t="shared" si="59"/>
        <v>0</v>
      </c>
      <c r="S31" s="304">
        <f t="shared" si="59"/>
        <v>0</v>
      </c>
      <c r="T31" s="304">
        <f t="shared" si="59"/>
        <v>0</v>
      </c>
      <c r="U31" s="304">
        <f t="shared" si="59"/>
        <v>0</v>
      </c>
      <c r="V31" s="304">
        <f t="shared" si="59"/>
        <v>0</v>
      </c>
      <c r="W31" s="304">
        <f t="shared" si="59"/>
        <v>0</v>
      </c>
      <c r="X31" s="304">
        <f t="shared" si="59"/>
        <v>0</v>
      </c>
      <c r="Y31" s="304">
        <f t="shared" si="59"/>
        <v>0</v>
      </c>
      <c r="Z31" s="304">
        <f t="shared" si="59"/>
        <v>0</v>
      </c>
      <c r="AA31" s="304">
        <f t="shared" si="59"/>
        <v>0</v>
      </c>
      <c r="AB31" s="304">
        <f t="shared" si="59"/>
        <v>0</v>
      </c>
      <c r="AC31" s="304">
        <f t="shared" si="59"/>
        <v>0</v>
      </c>
      <c r="AD31" s="304">
        <f t="shared" si="59"/>
        <v>0</v>
      </c>
      <c r="AE31" s="304">
        <f t="shared" si="59"/>
        <v>0</v>
      </c>
      <c r="AF31" s="304">
        <f t="shared" si="59"/>
        <v>0</v>
      </c>
      <c r="AG31" s="304">
        <f t="shared" si="59"/>
        <v>0</v>
      </c>
      <c r="AH31" s="304">
        <f t="shared" si="59"/>
        <v>0</v>
      </c>
      <c r="AI31" s="304">
        <f t="shared" si="59"/>
        <v>0</v>
      </c>
      <c r="AJ31" s="304">
        <f t="shared" si="59"/>
        <v>0</v>
      </c>
      <c r="AK31" s="304">
        <f t="shared" si="59"/>
        <v>0</v>
      </c>
      <c r="AL31" s="304">
        <f t="shared" si="59"/>
        <v>0</v>
      </c>
      <c r="AM31" s="304">
        <f t="shared" si="59"/>
        <v>0</v>
      </c>
      <c r="AN31" s="304">
        <f t="shared" si="59"/>
        <v>0</v>
      </c>
      <c r="AO31" s="304">
        <f t="shared" si="59"/>
        <v>0</v>
      </c>
      <c r="AP31" s="304">
        <f t="shared" si="59"/>
        <v>0</v>
      </c>
      <c r="AQ31" s="304">
        <f t="shared" si="59"/>
        <v>0</v>
      </c>
    </row>
    <row r="32" spans="2:43" x14ac:dyDescent="0.3">
      <c r="B32" s="233" t="s">
        <v>515</v>
      </c>
    </row>
    <row r="34" spans="2:2" x14ac:dyDescent="0.3">
      <c r="B34" s="233" t="s">
        <v>516</v>
      </c>
    </row>
    <row r="35" spans="2:2" x14ac:dyDescent="0.3">
      <c r="B35" s="233" t="s">
        <v>369</v>
      </c>
    </row>
  </sheetData>
  <pageMargins left="0.2421875" right="0.2421875" top="1" bottom="1" header="0.5" footer="0.5"/>
  <pageSetup paperSize="9" scale="75" orientation="landscape" r:id="rId1"/>
  <headerFooter alignWithMargins="0">
    <oddHeader>&amp;LPríloha 7: Štandardné tabuľky - Cesty
&amp;"Arial,Tučné"&amp;12 07 Ocenenie času</oddHeader>
    <oddFooter>Strana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AQ153"/>
  <sheetViews>
    <sheetView topLeftCell="A88" zoomScaleNormal="100" workbookViewId="0">
      <selection activeCell="D79" sqref="D79"/>
    </sheetView>
  </sheetViews>
  <sheetFormatPr defaultColWidth="9.1328125" defaultRowHeight="10.15" x14ac:dyDescent="0.3"/>
  <cols>
    <col min="1" max="1" width="2.796875" style="143" customWidth="1"/>
    <col min="2" max="2" width="39.46484375" style="143" customWidth="1"/>
    <col min="3" max="3" width="10.796875" style="143" customWidth="1"/>
    <col min="4" max="43" width="4.19921875" style="143" bestFit="1" customWidth="1"/>
    <col min="44" max="16384" width="9.1328125" style="143"/>
  </cols>
  <sheetData>
    <row r="2" spans="2:43" x14ac:dyDescent="0.3">
      <c r="B2" s="142"/>
      <c r="C2" s="142"/>
      <c r="D2" s="142" t="s">
        <v>10</v>
      </c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</row>
    <row r="3" spans="2:43" x14ac:dyDescent="0.3">
      <c r="B3" s="144" t="s">
        <v>372</v>
      </c>
      <c r="C3" s="144"/>
      <c r="D3" s="289">
        <v>1</v>
      </c>
      <c r="E3" s="289">
        <v>2</v>
      </c>
      <c r="F3" s="289">
        <v>3</v>
      </c>
      <c r="G3" s="289">
        <v>4</v>
      </c>
      <c r="H3" s="289">
        <v>5</v>
      </c>
      <c r="I3" s="289">
        <v>6</v>
      </c>
      <c r="J3" s="289">
        <v>7</v>
      </c>
      <c r="K3" s="289">
        <v>8</v>
      </c>
      <c r="L3" s="289">
        <v>9</v>
      </c>
      <c r="M3" s="289">
        <v>10</v>
      </c>
      <c r="N3" s="289">
        <v>11</v>
      </c>
      <c r="O3" s="289">
        <v>12</v>
      </c>
      <c r="P3" s="289">
        <v>13</v>
      </c>
      <c r="Q3" s="289">
        <v>14</v>
      </c>
      <c r="R3" s="289">
        <v>15</v>
      </c>
      <c r="S3" s="289">
        <v>16</v>
      </c>
      <c r="T3" s="289">
        <v>17</v>
      </c>
      <c r="U3" s="289">
        <v>18</v>
      </c>
      <c r="V3" s="289">
        <v>19</v>
      </c>
      <c r="W3" s="289">
        <v>20</v>
      </c>
      <c r="X3" s="289">
        <v>21</v>
      </c>
      <c r="Y3" s="289">
        <v>22</v>
      </c>
      <c r="Z3" s="289">
        <v>23</v>
      </c>
      <c r="AA3" s="289">
        <v>24</v>
      </c>
      <c r="AB3" s="289">
        <v>25</v>
      </c>
      <c r="AC3" s="289">
        <v>26</v>
      </c>
      <c r="AD3" s="289">
        <v>27</v>
      </c>
      <c r="AE3" s="289">
        <v>28</v>
      </c>
      <c r="AF3" s="289">
        <v>29</v>
      </c>
      <c r="AG3" s="289">
        <v>30</v>
      </c>
      <c r="AH3" s="289">
        <v>31</v>
      </c>
      <c r="AI3" s="289">
        <v>32</v>
      </c>
      <c r="AJ3" s="289">
        <v>33</v>
      </c>
      <c r="AK3" s="289">
        <v>34</v>
      </c>
      <c r="AL3" s="289">
        <v>35</v>
      </c>
      <c r="AM3" s="289">
        <v>36</v>
      </c>
      <c r="AN3" s="289">
        <v>37</v>
      </c>
      <c r="AO3" s="289">
        <v>38</v>
      </c>
      <c r="AP3" s="289">
        <v>39</v>
      </c>
      <c r="AQ3" s="289">
        <v>40</v>
      </c>
    </row>
    <row r="4" spans="2:43" x14ac:dyDescent="0.3">
      <c r="B4" s="145" t="s">
        <v>38</v>
      </c>
      <c r="C4" s="263" t="s">
        <v>9</v>
      </c>
      <c r="D4" s="290">
        <f>Parametre!C13</f>
        <v>2024</v>
      </c>
      <c r="E4" s="290">
        <f>$D$4+D3</f>
        <v>2025</v>
      </c>
      <c r="F4" s="290">
        <f>$D$4+E3</f>
        <v>2026</v>
      </c>
      <c r="G4" s="290">
        <f t="shared" ref="G4:AG4" si="0">$D$4+F3</f>
        <v>2027</v>
      </c>
      <c r="H4" s="290">
        <f t="shared" si="0"/>
        <v>2028</v>
      </c>
      <c r="I4" s="290">
        <f t="shared" si="0"/>
        <v>2029</v>
      </c>
      <c r="J4" s="290">
        <f t="shared" si="0"/>
        <v>2030</v>
      </c>
      <c r="K4" s="290">
        <f t="shared" si="0"/>
        <v>2031</v>
      </c>
      <c r="L4" s="290">
        <f t="shared" si="0"/>
        <v>2032</v>
      </c>
      <c r="M4" s="290">
        <f t="shared" si="0"/>
        <v>2033</v>
      </c>
      <c r="N4" s="290">
        <f t="shared" si="0"/>
        <v>2034</v>
      </c>
      <c r="O4" s="290">
        <f t="shared" si="0"/>
        <v>2035</v>
      </c>
      <c r="P4" s="290">
        <f t="shared" si="0"/>
        <v>2036</v>
      </c>
      <c r="Q4" s="290">
        <f t="shared" si="0"/>
        <v>2037</v>
      </c>
      <c r="R4" s="290">
        <f t="shared" si="0"/>
        <v>2038</v>
      </c>
      <c r="S4" s="290">
        <f t="shared" si="0"/>
        <v>2039</v>
      </c>
      <c r="T4" s="290">
        <f t="shared" si="0"/>
        <v>2040</v>
      </c>
      <c r="U4" s="290">
        <f t="shared" si="0"/>
        <v>2041</v>
      </c>
      <c r="V4" s="290">
        <f t="shared" si="0"/>
        <v>2042</v>
      </c>
      <c r="W4" s="290">
        <f t="shared" si="0"/>
        <v>2043</v>
      </c>
      <c r="X4" s="290">
        <f t="shared" si="0"/>
        <v>2044</v>
      </c>
      <c r="Y4" s="290">
        <f t="shared" si="0"/>
        <v>2045</v>
      </c>
      <c r="Z4" s="290">
        <f t="shared" si="0"/>
        <v>2046</v>
      </c>
      <c r="AA4" s="290">
        <f t="shared" si="0"/>
        <v>2047</v>
      </c>
      <c r="AB4" s="290">
        <f t="shared" si="0"/>
        <v>2048</v>
      </c>
      <c r="AC4" s="290">
        <f t="shared" si="0"/>
        <v>2049</v>
      </c>
      <c r="AD4" s="290">
        <f t="shared" si="0"/>
        <v>2050</v>
      </c>
      <c r="AE4" s="290">
        <f t="shared" si="0"/>
        <v>2051</v>
      </c>
      <c r="AF4" s="290">
        <f t="shared" si="0"/>
        <v>2052</v>
      </c>
      <c r="AG4" s="290">
        <f t="shared" si="0"/>
        <v>2053</v>
      </c>
      <c r="AH4" s="290">
        <f t="shared" ref="AH4" si="1">$D$4+AG3</f>
        <v>2054</v>
      </c>
      <c r="AI4" s="290">
        <f t="shared" ref="AI4" si="2">$D$4+AH3</f>
        <v>2055</v>
      </c>
      <c r="AJ4" s="290">
        <f t="shared" ref="AJ4" si="3">$D$4+AI3</f>
        <v>2056</v>
      </c>
      <c r="AK4" s="290">
        <f t="shared" ref="AK4" si="4">$D$4+AJ3</f>
        <v>2057</v>
      </c>
      <c r="AL4" s="290">
        <f t="shared" ref="AL4" si="5">$D$4+AK3</f>
        <v>2058</v>
      </c>
      <c r="AM4" s="290">
        <f t="shared" ref="AM4" si="6">$D$4+AL3</f>
        <v>2059</v>
      </c>
      <c r="AN4" s="290">
        <f t="shared" ref="AN4" si="7">$D$4+AM3</f>
        <v>2060</v>
      </c>
      <c r="AO4" s="290">
        <f t="shared" ref="AO4" si="8">$D$4+AN3</f>
        <v>2061</v>
      </c>
      <c r="AP4" s="290">
        <f t="shared" ref="AP4" si="9">$D$4+AO3</f>
        <v>2062</v>
      </c>
      <c r="AQ4" s="290">
        <f t="shared" ref="AQ4" si="10">$D$4+AP3</f>
        <v>2063</v>
      </c>
    </row>
    <row r="5" spans="2:43" x14ac:dyDescent="0.3">
      <c r="B5" s="142" t="s">
        <v>381</v>
      </c>
      <c r="C5" s="154">
        <f>SUM(D5:AQ5)</f>
        <v>0</v>
      </c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</row>
    <row r="6" spans="2:43" x14ac:dyDescent="0.3">
      <c r="B6" s="142" t="s">
        <v>382</v>
      </c>
      <c r="C6" s="154">
        <f t="shared" ref="C6:C18" si="11">SUM(D6:AQ6)</f>
        <v>0</v>
      </c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</row>
    <row r="7" spans="2:43" x14ac:dyDescent="0.3">
      <c r="B7" s="142" t="s">
        <v>383</v>
      </c>
      <c r="C7" s="154">
        <f t="shared" si="11"/>
        <v>0</v>
      </c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</row>
    <row r="8" spans="2:43" x14ac:dyDescent="0.3">
      <c r="B8" s="142" t="s">
        <v>384</v>
      </c>
      <c r="C8" s="154">
        <f t="shared" si="11"/>
        <v>0</v>
      </c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</row>
    <row r="9" spans="2:43" x14ac:dyDescent="0.3">
      <c r="B9" s="142" t="s">
        <v>385</v>
      </c>
      <c r="C9" s="154">
        <f t="shared" si="11"/>
        <v>0</v>
      </c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</row>
    <row r="10" spans="2:43" x14ac:dyDescent="0.3">
      <c r="B10" s="142" t="s">
        <v>386</v>
      </c>
      <c r="C10" s="154">
        <f t="shared" si="11"/>
        <v>0</v>
      </c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</row>
    <row r="11" spans="2:43" x14ac:dyDescent="0.3">
      <c r="B11" s="142" t="s">
        <v>387</v>
      </c>
      <c r="C11" s="154">
        <f t="shared" si="11"/>
        <v>0</v>
      </c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</row>
    <row r="12" spans="2:43" x14ac:dyDescent="0.3">
      <c r="B12" s="142" t="s">
        <v>388</v>
      </c>
      <c r="C12" s="154">
        <f t="shared" si="11"/>
        <v>0</v>
      </c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</row>
    <row r="13" spans="2:43" x14ac:dyDescent="0.3">
      <c r="B13" s="142" t="s">
        <v>393</v>
      </c>
      <c r="C13" s="154">
        <f t="shared" si="11"/>
        <v>0</v>
      </c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</row>
    <row r="14" spans="2:43" x14ac:dyDescent="0.3">
      <c r="B14" s="142" t="s">
        <v>394</v>
      </c>
      <c r="C14" s="154">
        <f t="shared" si="11"/>
        <v>0</v>
      </c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</row>
    <row r="15" spans="2:43" x14ac:dyDescent="0.3">
      <c r="B15" s="142" t="s">
        <v>389</v>
      </c>
      <c r="C15" s="154">
        <f t="shared" si="11"/>
        <v>0</v>
      </c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</row>
    <row r="16" spans="2:43" x14ac:dyDescent="0.3">
      <c r="B16" s="142" t="s">
        <v>390</v>
      </c>
      <c r="C16" s="154">
        <f t="shared" si="11"/>
        <v>0</v>
      </c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</row>
    <row r="17" spans="2:43" x14ac:dyDescent="0.3">
      <c r="B17" s="45" t="s">
        <v>391</v>
      </c>
      <c r="C17" s="154">
        <f t="shared" si="11"/>
        <v>0</v>
      </c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59"/>
      <c r="AP17" s="159"/>
      <c r="AQ17" s="159"/>
    </row>
    <row r="18" spans="2:43" x14ac:dyDescent="0.3">
      <c r="B18" s="45" t="s">
        <v>392</v>
      </c>
      <c r="C18" s="154">
        <f t="shared" si="11"/>
        <v>0</v>
      </c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</row>
    <row r="21" spans="2:43" x14ac:dyDescent="0.3">
      <c r="B21" s="142"/>
      <c r="C21" s="142"/>
      <c r="D21" s="142" t="s">
        <v>10</v>
      </c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</row>
    <row r="22" spans="2:43" x14ac:dyDescent="0.3">
      <c r="B22" s="144" t="s">
        <v>373</v>
      </c>
      <c r="C22" s="144"/>
      <c r="D22" s="289">
        <v>1</v>
      </c>
      <c r="E22" s="289">
        <v>2</v>
      </c>
      <c r="F22" s="289">
        <v>3</v>
      </c>
      <c r="G22" s="289">
        <v>4</v>
      </c>
      <c r="H22" s="289">
        <v>5</v>
      </c>
      <c r="I22" s="289">
        <v>6</v>
      </c>
      <c r="J22" s="289">
        <v>7</v>
      </c>
      <c r="K22" s="289">
        <v>8</v>
      </c>
      <c r="L22" s="289">
        <v>9</v>
      </c>
      <c r="M22" s="289">
        <v>10</v>
      </c>
      <c r="N22" s="289">
        <v>11</v>
      </c>
      <c r="O22" s="289">
        <v>12</v>
      </c>
      <c r="P22" s="289">
        <v>13</v>
      </c>
      <c r="Q22" s="289">
        <v>14</v>
      </c>
      <c r="R22" s="289">
        <v>15</v>
      </c>
      <c r="S22" s="289">
        <v>16</v>
      </c>
      <c r="T22" s="289">
        <v>17</v>
      </c>
      <c r="U22" s="289">
        <v>18</v>
      </c>
      <c r="V22" s="289">
        <v>19</v>
      </c>
      <c r="W22" s="289">
        <v>20</v>
      </c>
      <c r="X22" s="289">
        <v>21</v>
      </c>
      <c r="Y22" s="289">
        <v>22</v>
      </c>
      <c r="Z22" s="289">
        <v>23</v>
      </c>
      <c r="AA22" s="289">
        <v>24</v>
      </c>
      <c r="AB22" s="289">
        <v>25</v>
      </c>
      <c r="AC22" s="289">
        <v>26</v>
      </c>
      <c r="AD22" s="289">
        <v>27</v>
      </c>
      <c r="AE22" s="289">
        <v>28</v>
      </c>
      <c r="AF22" s="289">
        <v>29</v>
      </c>
      <c r="AG22" s="289">
        <v>30</v>
      </c>
      <c r="AH22" s="289">
        <v>31</v>
      </c>
      <c r="AI22" s="289">
        <v>32</v>
      </c>
      <c r="AJ22" s="289">
        <v>33</v>
      </c>
      <c r="AK22" s="289">
        <v>34</v>
      </c>
      <c r="AL22" s="289">
        <v>35</v>
      </c>
      <c r="AM22" s="289">
        <v>36</v>
      </c>
      <c r="AN22" s="289">
        <v>37</v>
      </c>
      <c r="AO22" s="289">
        <v>38</v>
      </c>
      <c r="AP22" s="289">
        <v>39</v>
      </c>
      <c r="AQ22" s="289">
        <v>40</v>
      </c>
    </row>
    <row r="23" spans="2:43" x14ac:dyDescent="0.3">
      <c r="B23" s="145" t="s">
        <v>40</v>
      </c>
      <c r="C23" s="263" t="s">
        <v>9</v>
      </c>
      <c r="D23" s="290">
        <f>D4</f>
        <v>2024</v>
      </c>
      <c r="E23" s="290">
        <f t="shared" ref="E23:AG23" si="12">E4</f>
        <v>2025</v>
      </c>
      <c r="F23" s="290">
        <f t="shared" si="12"/>
        <v>2026</v>
      </c>
      <c r="G23" s="290">
        <f t="shared" si="12"/>
        <v>2027</v>
      </c>
      <c r="H23" s="290">
        <f t="shared" si="12"/>
        <v>2028</v>
      </c>
      <c r="I23" s="290">
        <f t="shared" si="12"/>
        <v>2029</v>
      </c>
      <c r="J23" s="290">
        <f t="shared" si="12"/>
        <v>2030</v>
      </c>
      <c r="K23" s="290">
        <f t="shared" si="12"/>
        <v>2031</v>
      </c>
      <c r="L23" s="290">
        <f t="shared" si="12"/>
        <v>2032</v>
      </c>
      <c r="M23" s="290">
        <f t="shared" si="12"/>
        <v>2033</v>
      </c>
      <c r="N23" s="290">
        <f t="shared" si="12"/>
        <v>2034</v>
      </c>
      <c r="O23" s="290">
        <f t="shared" si="12"/>
        <v>2035</v>
      </c>
      <c r="P23" s="290">
        <f t="shared" si="12"/>
        <v>2036</v>
      </c>
      <c r="Q23" s="290">
        <f t="shared" si="12"/>
        <v>2037</v>
      </c>
      <c r="R23" s="290">
        <f t="shared" si="12"/>
        <v>2038</v>
      </c>
      <c r="S23" s="290">
        <f t="shared" si="12"/>
        <v>2039</v>
      </c>
      <c r="T23" s="290">
        <f t="shared" si="12"/>
        <v>2040</v>
      </c>
      <c r="U23" s="290">
        <f t="shared" si="12"/>
        <v>2041</v>
      </c>
      <c r="V23" s="290">
        <f t="shared" si="12"/>
        <v>2042</v>
      </c>
      <c r="W23" s="290">
        <f t="shared" si="12"/>
        <v>2043</v>
      </c>
      <c r="X23" s="290">
        <f t="shared" si="12"/>
        <v>2044</v>
      </c>
      <c r="Y23" s="290">
        <f t="shared" si="12"/>
        <v>2045</v>
      </c>
      <c r="Z23" s="290">
        <f t="shared" si="12"/>
        <v>2046</v>
      </c>
      <c r="AA23" s="290">
        <f t="shared" si="12"/>
        <v>2047</v>
      </c>
      <c r="AB23" s="290">
        <f t="shared" si="12"/>
        <v>2048</v>
      </c>
      <c r="AC23" s="290">
        <f t="shared" si="12"/>
        <v>2049</v>
      </c>
      <c r="AD23" s="290">
        <f t="shared" si="12"/>
        <v>2050</v>
      </c>
      <c r="AE23" s="290">
        <f t="shared" si="12"/>
        <v>2051</v>
      </c>
      <c r="AF23" s="290">
        <f t="shared" si="12"/>
        <v>2052</v>
      </c>
      <c r="AG23" s="290">
        <f t="shared" si="12"/>
        <v>2053</v>
      </c>
      <c r="AH23" s="290">
        <f t="shared" ref="AH23:AQ23" si="13">AH4</f>
        <v>2054</v>
      </c>
      <c r="AI23" s="290">
        <f t="shared" si="13"/>
        <v>2055</v>
      </c>
      <c r="AJ23" s="290">
        <f t="shared" si="13"/>
        <v>2056</v>
      </c>
      <c r="AK23" s="290">
        <f t="shared" si="13"/>
        <v>2057</v>
      </c>
      <c r="AL23" s="290">
        <f t="shared" si="13"/>
        <v>2058</v>
      </c>
      <c r="AM23" s="290">
        <f t="shared" si="13"/>
        <v>2059</v>
      </c>
      <c r="AN23" s="290">
        <f t="shared" si="13"/>
        <v>2060</v>
      </c>
      <c r="AO23" s="290">
        <f t="shared" si="13"/>
        <v>2061</v>
      </c>
      <c r="AP23" s="290">
        <f t="shared" si="13"/>
        <v>2062</v>
      </c>
      <c r="AQ23" s="290">
        <f t="shared" si="13"/>
        <v>2063</v>
      </c>
    </row>
    <row r="24" spans="2:43" x14ac:dyDescent="0.3">
      <c r="B24" s="142" t="s">
        <v>381</v>
      </c>
      <c r="C24" s="154">
        <f t="shared" ref="C24:C37" si="14">SUM(D24:AQ24)</f>
        <v>0</v>
      </c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  <c r="AN24" s="159"/>
      <c r="AO24" s="159"/>
      <c r="AP24" s="159"/>
      <c r="AQ24" s="159"/>
    </row>
    <row r="25" spans="2:43" x14ac:dyDescent="0.3">
      <c r="B25" s="142" t="s">
        <v>382</v>
      </c>
      <c r="C25" s="154">
        <f t="shared" si="14"/>
        <v>0</v>
      </c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</row>
    <row r="26" spans="2:43" x14ac:dyDescent="0.3">
      <c r="B26" s="142" t="s">
        <v>383</v>
      </c>
      <c r="C26" s="154">
        <f t="shared" si="14"/>
        <v>0</v>
      </c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</row>
    <row r="27" spans="2:43" x14ac:dyDescent="0.3">
      <c r="B27" s="142" t="s">
        <v>384</v>
      </c>
      <c r="C27" s="154">
        <f t="shared" si="14"/>
        <v>0</v>
      </c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</row>
    <row r="28" spans="2:43" x14ac:dyDescent="0.3">
      <c r="B28" s="142" t="s">
        <v>385</v>
      </c>
      <c r="C28" s="154">
        <f t="shared" si="14"/>
        <v>0</v>
      </c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</row>
    <row r="29" spans="2:43" x14ac:dyDescent="0.3">
      <c r="B29" s="142" t="s">
        <v>386</v>
      </c>
      <c r="C29" s="154">
        <f t="shared" si="14"/>
        <v>0</v>
      </c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</row>
    <row r="30" spans="2:43" x14ac:dyDescent="0.3">
      <c r="B30" s="142" t="s">
        <v>387</v>
      </c>
      <c r="C30" s="154">
        <f t="shared" si="14"/>
        <v>0</v>
      </c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59"/>
      <c r="AM30" s="159"/>
      <c r="AN30" s="159"/>
      <c r="AO30" s="159"/>
      <c r="AP30" s="159"/>
      <c r="AQ30" s="159"/>
    </row>
    <row r="31" spans="2:43" x14ac:dyDescent="0.3">
      <c r="B31" s="142" t="s">
        <v>388</v>
      </c>
      <c r="C31" s="154">
        <f t="shared" si="14"/>
        <v>0</v>
      </c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</row>
    <row r="32" spans="2:43" x14ac:dyDescent="0.3">
      <c r="B32" s="142" t="s">
        <v>393</v>
      </c>
      <c r="C32" s="154">
        <f t="shared" si="14"/>
        <v>0</v>
      </c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</row>
    <row r="33" spans="2:43" x14ac:dyDescent="0.3">
      <c r="B33" s="142" t="s">
        <v>394</v>
      </c>
      <c r="C33" s="154">
        <f t="shared" si="14"/>
        <v>0</v>
      </c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</row>
    <row r="34" spans="2:43" x14ac:dyDescent="0.3">
      <c r="B34" s="142" t="s">
        <v>389</v>
      </c>
      <c r="C34" s="154">
        <f t="shared" si="14"/>
        <v>0</v>
      </c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</row>
    <row r="35" spans="2:43" x14ac:dyDescent="0.3">
      <c r="B35" s="142" t="s">
        <v>390</v>
      </c>
      <c r="C35" s="154">
        <f t="shared" si="14"/>
        <v>0</v>
      </c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</row>
    <row r="36" spans="2:43" x14ac:dyDescent="0.3">
      <c r="B36" s="45" t="s">
        <v>391</v>
      </c>
      <c r="C36" s="154">
        <f t="shared" si="14"/>
        <v>0</v>
      </c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</row>
    <row r="37" spans="2:43" x14ac:dyDescent="0.3">
      <c r="B37" s="45" t="s">
        <v>392</v>
      </c>
      <c r="C37" s="154">
        <f t="shared" si="14"/>
        <v>0</v>
      </c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</row>
    <row r="40" spans="2:43" x14ac:dyDescent="0.3">
      <c r="B40" s="142"/>
      <c r="C40" s="142"/>
      <c r="D40" s="142" t="s">
        <v>10</v>
      </c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</row>
    <row r="41" spans="2:43" x14ac:dyDescent="0.3">
      <c r="B41" s="144" t="s">
        <v>374</v>
      </c>
      <c r="C41" s="144"/>
      <c r="D41" s="289">
        <v>1</v>
      </c>
      <c r="E41" s="289">
        <v>2</v>
      </c>
      <c r="F41" s="289">
        <v>3</v>
      </c>
      <c r="G41" s="289">
        <v>4</v>
      </c>
      <c r="H41" s="289">
        <v>5</v>
      </c>
      <c r="I41" s="289">
        <v>6</v>
      </c>
      <c r="J41" s="289">
        <v>7</v>
      </c>
      <c r="K41" s="289">
        <v>8</v>
      </c>
      <c r="L41" s="289">
        <v>9</v>
      </c>
      <c r="M41" s="289">
        <v>10</v>
      </c>
      <c r="N41" s="289">
        <v>11</v>
      </c>
      <c r="O41" s="289">
        <v>12</v>
      </c>
      <c r="P41" s="289">
        <v>13</v>
      </c>
      <c r="Q41" s="289">
        <v>14</v>
      </c>
      <c r="R41" s="289">
        <v>15</v>
      </c>
      <c r="S41" s="289">
        <v>16</v>
      </c>
      <c r="T41" s="289">
        <v>17</v>
      </c>
      <c r="U41" s="289">
        <v>18</v>
      </c>
      <c r="V41" s="289">
        <v>19</v>
      </c>
      <c r="W41" s="289">
        <v>20</v>
      </c>
      <c r="X41" s="289">
        <v>21</v>
      </c>
      <c r="Y41" s="289">
        <v>22</v>
      </c>
      <c r="Z41" s="289">
        <v>23</v>
      </c>
      <c r="AA41" s="289">
        <v>24</v>
      </c>
      <c r="AB41" s="289">
        <v>25</v>
      </c>
      <c r="AC41" s="289">
        <v>26</v>
      </c>
      <c r="AD41" s="289">
        <v>27</v>
      </c>
      <c r="AE41" s="289">
        <v>28</v>
      </c>
      <c r="AF41" s="289">
        <v>29</v>
      </c>
      <c r="AG41" s="289">
        <v>30</v>
      </c>
      <c r="AH41" s="289">
        <v>31</v>
      </c>
      <c r="AI41" s="289">
        <v>32</v>
      </c>
      <c r="AJ41" s="289">
        <v>33</v>
      </c>
      <c r="AK41" s="289">
        <v>34</v>
      </c>
      <c r="AL41" s="289">
        <v>35</v>
      </c>
      <c r="AM41" s="289">
        <v>36</v>
      </c>
      <c r="AN41" s="289">
        <v>37</v>
      </c>
      <c r="AO41" s="289">
        <v>38</v>
      </c>
      <c r="AP41" s="289">
        <v>39</v>
      </c>
      <c r="AQ41" s="289">
        <v>40</v>
      </c>
    </row>
    <row r="42" spans="2:43" x14ac:dyDescent="0.3">
      <c r="B42" s="145" t="s">
        <v>76</v>
      </c>
      <c r="C42" s="263" t="s">
        <v>9</v>
      </c>
      <c r="D42" s="290">
        <f>D4</f>
        <v>2024</v>
      </c>
      <c r="E42" s="290">
        <f t="shared" ref="E42:AG42" si="15">E4</f>
        <v>2025</v>
      </c>
      <c r="F42" s="290">
        <f t="shared" si="15"/>
        <v>2026</v>
      </c>
      <c r="G42" s="290">
        <f t="shared" si="15"/>
        <v>2027</v>
      </c>
      <c r="H42" s="290">
        <f t="shared" si="15"/>
        <v>2028</v>
      </c>
      <c r="I42" s="290">
        <f t="shared" si="15"/>
        <v>2029</v>
      </c>
      <c r="J42" s="290">
        <f t="shared" si="15"/>
        <v>2030</v>
      </c>
      <c r="K42" s="290">
        <f t="shared" si="15"/>
        <v>2031</v>
      </c>
      <c r="L42" s="290">
        <f t="shared" si="15"/>
        <v>2032</v>
      </c>
      <c r="M42" s="290">
        <f t="shared" si="15"/>
        <v>2033</v>
      </c>
      <c r="N42" s="290">
        <f t="shared" si="15"/>
        <v>2034</v>
      </c>
      <c r="O42" s="290">
        <f t="shared" si="15"/>
        <v>2035</v>
      </c>
      <c r="P42" s="290">
        <f t="shared" si="15"/>
        <v>2036</v>
      </c>
      <c r="Q42" s="290">
        <f t="shared" si="15"/>
        <v>2037</v>
      </c>
      <c r="R42" s="290">
        <f t="shared" si="15"/>
        <v>2038</v>
      </c>
      <c r="S42" s="290">
        <f t="shared" si="15"/>
        <v>2039</v>
      </c>
      <c r="T42" s="290">
        <f t="shared" si="15"/>
        <v>2040</v>
      </c>
      <c r="U42" s="290">
        <f t="shared" si="15"/>
        <v>2041</v>
      </c>
      <c r="V42" s="290">
        <f t="shared" si="15"/>
        <v>2042</v>
      </c>
      <c r="W42" s="290">
        <f t="shared" si="15"/>
        <v>2043</v>
      </c>
      <c r="X42" s="290">
        <f t="shared" si="15"/>
        <v>2044</v>
      </c>
      <c r="Y42" s="290">
        <f t="shared" si="15"/>
        <v>2045</v>
      </c>
      <c r="Z42" s="290">
        <f t="shared" si="15"/>
        <v>2046</v>
      </c>
      <c r="AA42" s="290">
        <f t="shared" si="15"/>
        <v>2047</v>
      </c>
      <c r="AB42" s="290">
        <f t="shared" si="15"/>
        <v>2048</v>
      </c>
      <c r="AC42" s="290">
        <f t="shared" si="15"/>
        <v>2049</v>
      </c>
      <c r="AD42" s="290">
        <f t="shared" si="15"/>
        <v>2050</v>
      </c>
      <c r="AE42" s="290">
        <f t="shared" si="15"/>
        <v>2051</v>
      </c>
      <c r="AF42" s="290">
        <f t="shared" si="15"/>
        <v>2052</v>
      </c>
      <c r="AG42" s="290">
        <f t="shared" si="15"/>
        <v>2053</v>
      </c>
      <c r="AH42" s="290">
        <f t="shared" ref="AH42:AQ42" si="16">AH4</f>
        <v>2054</v>
      </c>
      <c r="AI42" s="290">
        <f t="shared" si="16"/>
        <v>2055</v>
      </c>
      <c r="AJ42" s="290">
        <f t="shared" si="16"/>
        <v>2056</v>
      </c>
      <c r="AK42" s="290">
        <f t="shared" si="16"/>
        <v>2057</v>
      </c>
      <c r="AL42" s="290">
        <f t="shared" si="16"/>
        <v>2058</v>
      </c>
      <c r="AM42" s="290">
        <f t="shared" si="16"/>
        <v>2059</v>
      </c>
      <c r="AN42" s="290">
        <f t="shared" si="16"/>
        <v>2060</v>
      </c>
      <c r="AO42" s="290">
        <f t="shared" si="16"/>
        <v>2061</v>
      </c>
      <c r="AP42" s="290">
        <f t="shared" si="16"/>
        <v>2062</v>
      </c>
      <c r="AQ42" s="290">
        <f t="shared" si="16"/>
        <v>2063</v>
      </c>
    </row>
    <row r="43" spans="2:43" x14ac:dyDescent="0.3">
      <c r="B43" s="142" t="s">
        <v>381</v>
      </c>
      <c r="C43" s="154">
        <f>SUM(D43:AQ43)</f>
        <v>0</v>
      </c>
      <c r="D43" s="155">
        <f t="shared" ref="D43:AG43" si="17">D5-D24</f>
        <v>0</v>
      </c>
      <c r="E43" s="155">
        <f t="shared" si="17"/>
        <v>0</v>
      </c>
      <c r="F43" s="155">
        <f t="shared" si="17"/>
        <v>0</v>
      </c>
      <c r="G43" s="155">
        <f t="shared" si="17"/>
        <v>0</v>
      </c>
      <c r="H43" s="155">
        <f t="shared" si="17"/>
        <v>0</v>
      </c>
      <c r="I43" s="155">
        <f t="shared" si="17"/>
        <v>0</v>
      </c>
      <c r="J43" s="155">
        <f t="shared" si="17"/>
        <v>0</v>
      </c>
      <c r="K43" s="155">
        <f t="shared" si="17"/>
        <v>0</v>
      </c>
      <c r="L43" s="155">
        <f t="shared" si="17"/>
        <v>0</v>
      </c>
      <c r="M43" s="155">
        <f t="shared" si="17"/>
        <v>0</v>
      </c>
      <c r="N43" s="155">
        <f t="shared" si="17"/>
        <v>0</v>
      </c>
      <c r="O43" s="155">
        <f t="shared" si="17"/>
        <v>0</v>
      </c>
      <c r="P43" s="155">
        <f t="shared" si="17"/>
        <v>0</v>
      </c>
      <c r="Q43" s="155">
        <f t="shared" si="17"/>
        <v>0</v>
      </c>
      <c r="R43" s="155">
        <f t="shared" si="17"/>
        <v>0</v>
      </c>
      <c r="S43" s="155">
        <f t="shared" si="17"/>
        <v>0</v>
      </c>
      <c r="T43" s="155">
        <f t="shared" si="17"/>
        <v>0</v>
      </c>
      <c r="U43" s="155">
        <f t="shared" si="17"/>
        <v>0</v>
      </c>
      <c r="V43" s="155">
        <f t="shared" si="17"/>
        <v>0</v>
      </c>
      <c r="W43" s="155">
        <f t="shared" si="17"/>
        <v>0</v>
      </c>
      <c r="X43" s="155">
        <f t="shared" si="17"/>
        <v>0</v>
      </c>
      <c r="Y43" s="155">
        <f t="shared" si="17"/>
        <v>0</v>
      </c>
      <c r="Z43" s="155">
        <f t="shared" si="17"/>
        <v>0</v>
      </c>
      <c r="AA43" s="155">
        <f t="shared" si="17"/>
        <v>0</v>
      </c>
      <c r="AB43" s="155">
        <f t="shared" si="17"/>
        <v>0</v>
      </c>
      <c r="AC43" s="155">
        <f t="shared" si="17"/>
        <v>0</v>
      </c>
      <c r="AD43" s="155">
        <f t="shared" si="17"/>
        <v>0</v>
      </c>
      <c r="AE43" s="155">
        <f t="shared" si="17"/>
        <v>0</v>
      </c>
      <c r="AF43" s="155">
        <f t="shared" si="17"/>
        <v>0</v>
      </c>
      <c r="AG43" s="155">
        <f t="shared" si="17"/>
        <v>0</v>
      </c>
      <c r="AH43" s="155">
        <f t="shared" ref="AH43:AQ43" si="18">AH5-AH24</f>
        <v>0</v>
      </c>
      <c r="AI43" s="155">
        <f t="shared" si="18"/>
        <v>0</v>
      </c>
      <c r="AJ43" s="155">
        <f t="shared" si="18"/>
        <v>0</v>
      </c>
      <c r="AK43" s="155">
        <f t="shared" si="18"/>
        <v>0</v>
      </c>
      <c r="AL43" s="155">
        <f t="shared" si="18"/>
        <v>0</v>
      </c>
      <c r="AM43" s="155">
        <f t="shared" si="18"/>
        <v>0</v>
      </c>
      <c r="AN43" s="155">
        <f t="shared" si="18"/>
        <v>0</v>
      </c>
      <c r="AO43" s="155">
        <f t="shared" si="18"/>
        <v>0</v>
      </c>
      <c r="AP43" s="155">
        <f t="shared" si="18"/>
        <v>0</v>
      </c>
      <c r="AQ43" s="155">
        <f t="shared" si="18"/>
        <v>0</v>
      </c>
    </row>
    <row r="44" spans="2:43" x14ac:dyDescent="0.3">
      <c r="B44" s="142" t="s">
        <v>382</v>
      </c>
      <c r="C44" s="154">
        <f t="shared" ref="C44:C48" si="19">SUM(D44:AG44)</f>
        <v>0</v>
      </c>
      <c r="D44" s="155">
        <f t="shared" ref="D44:AG44" si="20">D6-D25</f>
        <v>0</v>
      </c>
      <c r="E44" s="155">
        <f t="shared" si="20"/>
        <v>0</v>
      </c>
      <c r="F44" s="155">
        <f t="shared" si="20"/>
        <v>0</v>
      </c>
      <c r="G44" s="155">
        <f t="shared" si="20"/>
        <v>0</v>
      </c>
      <c r="H44" s="155">
        <f t="shared" si="20"/>
        <v>0</v>
      </c>
      <c r="I44" s="155">
        <f t="shared" si="20"/>
        <v>0</v>
      </c>
      <c r="J44" s="155">
        <f t="shared" si="20"/>
        <v>0</v>
      </c>
      <c r="K44" s="155">
        <f t="shared" si="20"/>
        <v>0</v>
      </c>
      <c r="L44" s="155">
        <f t="shared" si="20"/>
        <v>0</v>
      </c>
      <c r="M44" s="155">
        <f t="shared" si="20"/>
        <v>0</v>
      </c>
      <c r="N44" s="155">
        <f t="shared" si="20"/>
        <v>0</v>
      </c>
      <c r="O44" s="155">
        <f t="shared" si="20"/>
        <v>0</v>
      </c>
      <c r="P44" s="155">
        <f t="shared" si="20"/>
        <v>0</v>
      </c>
      <c r="Q44" s="155">
        <f t="shared" si="20"/>
        <v>0</v>
      </c>
      <c r="R44" s="155">
        <f t="shared" si="20"/>
        <v>0</v>
      </c>
      <c r="S44" s="155">
        <f t="shared" si="20"/>
        <v>0</v>
      </c>
      <c r="T44" s="155">
        <f t="shared" si="20"/>
        <v>0</v>
      </c>
      <c r="U44" s="155">
        <f t="shared" si="20"/>
        <v>0</v>
      </c>
      <c r="V44" s="155">
        <f t="shared" si="20"/>
        <v>0</v>
      </c>
      <c r="W44" s="155">
        <f t="shared" si="20"/>
        <v>0</v>
      </c>
      <c r="X44" s="155">
        <f t="shared" si="20"/>
        <v>0</v>
      </c>
      <c r="Y44" s="155">
        <f t="shared" si="20"/>
        <v>0</v>
      </c>
      <c r="Z44" s="155">
        <f t="shared" si="20"/>
        <v>0</v>
      </c>
      <c r="AA44" s="155">
        <f t="shared" si="20"/>
        <v>0</v>
      </c>
      <c r="AB44" s="155">
        <f t="shared" si="20"/>
        <v>0</v>
      </c>
      <c r="AC44" s="155">
        <f t="shared" si="20"/>
        <v>0</v>
      </c>
      <c r="AD44" s="155">
        <f t="shared" si="20"/>
        <v>0</v>
      </c>
      <c r="AE44" s="155">
        <f t="shared" si="20"/>
        <v>0</v>
      </c>
      <c r="AF44" s="155">
        <f t="shared" si="20"/>
        <v>0</v>
      </c>
      <c r="AG44" s="155">
        <f t="shared" si="20"/>
        <v>0</v>
      </c>
      <c r="AH44" s="155">
        <f t="shared" ref="AH44:AQ44" si="21">AH6-AH25</f>
        <v>0</v>
      </c>
      <c r="AI44" s="155">
        <f t="shared" si="21"/>
        <v>0</v>
      </c>
      <c r="AJ44" s="155">
        <f t="shared" si="21"/>
        <v>0</v>
      </c>
      <c r="AK44" s="155">
        <f t="shared" si="21"/>
        <v>0</v>
      </c>
      <c r="AL44" s="155">
        <f t="shared" si="21"/>
        <v>0</v>
      </c>
      <c r="AM44" s="155">
        <f t="shared" si="21"/>
        <v>0</v>
      </c>
      <c r="AN44" s="155">
        <f t="shared" si="21"/>
        <v>0</v>
      </c>
      <c r="AO44" s="155">
        <f t="shared" si="21"/>
        <v>0</v>
      </c>
      <c r="AP44" s="155">
        <f t="shared" si="21"/>
        <v>0</v>
      </c>
      <c r="AQ44" s="155">
        <f t="shared" si="21"/>
        <v>0</v>
      </c>
    </row>
    <row r="45" spans="2:43" x14ac:dyDescent="0.3">
      <c r="B45" s="142" t="s">
        <v>383</v>
      </c>
      <c r="C45" s="154">
        <f t="shared" si="19"/>
        <v>0</v>
      </c>
      <c r="D45" s="155">
        <f t="shared" ref="D45:AG45" si="22">D7-D26</f>
        <v>0</v>
      </c>
      <c r="E45" s="155">
        <f t="shared" si="22"/>
        <v>0</v>
      </c>
      <c r="F45" s="155">
        <f t="shared" si="22"/>
        <v>0</v>
      </c>
      <c r="G45" s="155">
        <f t="shared" si="22"/>
        <v>0</v>
      </c>
      <c r="H45" s="155">
        <f t="shared" si="22"/>
        <v>0</v>
      </c>
      <c r="I45" s="155">
        <f t="shared" si="22"/>
        <v>0</v>
      </c>
      <c r="J45" s="155">
        <f t="shared" si="22"/>
        <v>0</v>
      </c>
      <c r="K45" s="155">
        <f t="shared" si="22"/>
        <v>0</v>
      </c>
      <c r="L45" s="155">
        <f t="shared" si="22"/>
        <v>0</v>
      </c>
      <c r="M45" s="155">
        <f t="shared" si="22"/>
        <v>0</v>
      </c>
      <c r="N45" s="155">
        <f t="shared" si="22"/>
        <v>0</v>
      </c>
      <c r="O45" s="155">
        <f t="shared" si="22"/>
        <v>0</v>
      </c>
      <c r="P45" s="155">
        <f t="shared" si="22"/>
        <v>0</v>
      </c>
      <c r="Q45" s="155">
        <f t="shared" si="22"/>
        <v>0</v>
      </c>
      <c r="R45" s="155">
        <f t="shared" si="22"/>
        <v>0</v>
      </c>
      <c r="S45" s="155">
        <f t="shared" si="22"/>
        <v>0</v>
      </c>
      <c r="T45" s="155">
        <f t="shared" si="22"/>
        <v>0</v>
      </c>
      <c r="U45" s="155">
        <f t="shared" si="22"/>
        <v>0</v>
      </c>
      <c r="V45" s="155">
        <f t="shared" si="22"/>
        <v>0</v>
      </c>
      <c r="W45" s="155">
        <f t="shared" si="22"/>
        <v>0</v>
      </c>
      <c r="X45" s="155">
        <f t="shared" si="22"/>
        <v>0</v>
      </c>
      <c r="Y45" s="155">
        <f t="shared" si="22"/>
        <v>0</v>
      </c>
      <c r="Z45" s="155">
        <f t="shared" si="22"/>
        <v>0</v>
      </c>
      <c r="AA45" s="155">
        <f t="shared" si="22"/>
        <v>0</v>
      </c>
      <c r="AB45" s="155">
        <f t="shared" si="22"/>
        <v>0</v>
      </c>
      <c r="AC45" s="155">
        <f t="shared" si="22"/>
        <v>0</v>
      </c>
      <c r="AD45" s="155">
        <f t="shared" si="22"/>
        <v>0</v>
      </c>
      <c r="AE45" s="155">
        <f t="shared" si="22"/>
        <v>0</v>
      </c>
      <c r="AF45" s="155">
        <f t="shared" si="22"/>
        <v>0</v>
      </c>
      <c r="AG45" s="155">
        <f t="shared" si="22"/>
        <v>0</v>
      </c>
      <c r="AH45" s="155">
        <f t="shared" ref="AH45:AQ45" si="23">AH7-AH26</f>
        <v>0</v>
      </c>
      <c r="AI45" s="155">
        <f t="shared" si="23"/>
        <v>0</v>
      </c>
      <c r="AJ45" s="155">
        <f t="shared" si="23"/>
        <v>0</v>
      </c>
      <c r="AK45" s="155">
        <f t="shared" si="23"/>
        <v>0</v>
      </c>
      <c r="AL45" s="155">
        <f t="shared" si="23"/>
        <v>0</v>
      </c>
      <c r="AM45" s="155">
        <f t="shared" si="23"/>
        <v>0</v>
      </c>
      <c r="AN45" s="155">
        <f t="shared" si="23"/>
        <v>0</v>
      </c>
      <c r="AO45" s="155">
        <f t="shared" si="23"/>
        <v>0</v>
      </c>
      <c r="AP45" s="155">
        <f t="shared" si="23"/>
        <v>0</v>
      </c>
      <c r="AQ45" s="155">
        <f t="shared" si="23"/>
        <v>0</v>
      </c>
    </row>
    <row r="46" spans="2:43" x14ac:dyDescent="0.3">
      <c r="B46" s="142" t="s">
        <v>384</v>
      </c>
      <c r="C46" s="154">
        <f t="shared" si="19"/>
        <v>0</v>
      </c>
      <c r="D46" s="155">
        <f t="shared" ref="D46:AG46" si="24">D8-D27</f>
        <v>0</v>
      </c>
      <c r="E46" s="155">
        <f t="shared" si="24"/>
        <v>0</v>
      </c>
      <c r="F46" s="155">
        <f t="shared" si="24"/>
        <v>0</v>
      </c>
      <c r="G46" s="155">
        <f t="shared" si="24"/>
        <v>0</v>
      </c>
      <c r="H46" s="155">
        <f t="shared" si="24"/>
        <v>0</v>
      </c>
      <c r="I46" s="155">
        <f t="shared" si="24"/>
        <v>0</v>
      </c>
      <c r="J46" s="155">
        <f t="shared" si="24"/>
        <v>0</v>
      </c>
      <c r="K46" s="155">
        <f t="shared" si="24"/>
        <v>0</v>
      </c>
      <c r="L46" s="155">
        <f t="shared" si="24"/>
        <v>0</v>
      </c>
      <c r="M46" s="155">
        <f t="shared" si="24"/>
        <v>0</v>
      </c>
      <c r="N46" s="155">
        <f t="shared" si="24"/>
        <v>0</v>
      </c>
      <c r="O46" s="155">
        <f t="shared" si="24"/>
        <v>0</v>
      </c>
      <c r="P46" s="155">
        <f t="shared" si="24"/>
        <v>0</v>
      </c>
      <c r="Q46" s="155">
        <f t="shared" si="24"/>
        <v>0</v>
      </c>
      <c r="R46" s="155">
        <f t="shared" si="24"/>
        <v>0</v>
      </c>
      <c r="S46" s="155">
        <f t="shared" si="24"/>
        <v>0</v>
      </c>
      <c r="T46" s="155">
        <f t="shared" si="24"/>
        <v>0</v>
      </c>
      <c r="U46" s="155">
        <f t="shared" si="24"/>
        <v>0</v>
      </c>
      <c r="V46" s="155">
        <f t="shared" si="24"/>
        <v>0</v>
      </c>
      <c r="W46" s="155">
        <f t="shared" si="24"/>
        <v>0</v>
      </c>
      <c r="X46" s="155">
        <f t="shared" si="24"/>
        <v>0</v>
      </c>
      <c r="Y46" s="155">
        <f t="shared" si="24"/>
        <v>0</v>
      </c>
      <c r="Z46" s="155">
        <f t="shared" si="24"/>
        <v>0</v>
      </c>
      <c r="AA46" s="155">
        <f t="shared" si="24"/>
        <v>0</v>
      </c>
      <c r="AB46" s="155">
        <f t="shared" si="24"/>
        <v>0</v>
      </c>
      <c r="AC46" s="155">
        <f t="shared" si="24"/>
        <v>0</v>
      </c>
      <c r="AD46" s="155">
        <f t="shared" si="24"/>
        <v>0</v>
      </c>
      <c r="AE46" s="155">
        <f t="shared" si="24"/>
        <v>0</v>
      </c>
      <c r="AF46" s="155">
        <f t="shared" si="24"/>
        <v>0</v>
      </c>
      <c r="AG46" s="155">
        <f t="shared" si="24"/>
        <v>0</v>
      </c>
      <c r="AH46" s="155">
        <f t="shared" ref="AH46:AQ46" si="25">AH8-AH27</f>
        <v>0</v>
      </c>
      <c r="AI46" s="155">
        <f t="shared" si="25"/>
        <v>0</v>
      </c>
      <c r="AJ46" s="155">
        <f t="shared" si="25"/>
        <v>0</v>
      </c>
      <c r="AK46" s="155">
        <f t="shared" si="25"/>
        <v>0</v>
      </c>
      <c r="AL46" s="155">
        <f t="shared" si="25"/>
        <v>0</v>
      </c>
      <c r="AM46" s="155">
        <f t="shared" si="25"/>
        <v>0</v>
      </c>
      <c r="AN46" s="155">
        <f t="shared" si="25"/>
        <v>0</v>
      </c>
      <c r="AO46" s="155">
        <f t="shared" si="25"/>
        <v>0</v>
      </c>
      <c r="AP46" s="155">
        <f t="shared" si="25"/>
        <v>0</v>
      </c>
      <c r="AQ46" s="155">
        <f t="shared" si="25"/>
        <v>0</v>
      </c>
    </row>
    <row r="47" spans="2:43" x14ac:dyDescent="0.3">
      <c r="B47" s="142" t="s">
        <v>385</v>
      </c>
      <c r="C47" s="154">
        <f t="shared" si="19"/>
        <v>0</v>
      </c>
      <c r="D47" s="155">
        <f t="shared" ref="D47:AG47" si="26">D9-D28</f>
        <v>0</v>
      </c>
      <c r="E47" s="155">
        <f t="shared" si="26"/>
        <v>0</v>
      </c>
      <c r="F47" s="155">
        <f t="shared" si="26"/>
        <v>0</v>
      </c>
      <c r="G47" s="155">
        <f t="shared" si="26"/>
        <v>0</v>
      </c>
      <c r="H47" s="155">
        <f t="shared" si="26"/>
        <v>0</v>
      </c>
      <c r="I47" s="155">
        <f t="shared" si="26"/>
        <v>0</v>
      </c>
      <c r="J47" s="155">
        <f t="shared" si="26"/>
        <v>0</v>
      </c>
      <c r="K47" s="155">
        <f t="shared" si="26"/>
        <v>0</v>
      </c>
      <c r="L47" s="155">
        <f t="shared" si="26"/>
        <v>0</v>
      </c>
      <c r="M47" s="155">
        <f t="shared" si="26"/>
        <v>0</v>
      </c>
      <c r="N47" s="155">
        <f t="shared" si="26"/>
        <v>0</v>
      </c>
      <c r="O47" s="155">
        <f t="shared" si="26"/>
        <v>0</v>
      </c>
      <c r="P47" s="155">
        <f t="shared" si="26"/>
        <v>0</v>
      </c>
      <c r="Q47" s="155">
        <f t="shared" si="26"/>
        <v>0</v>
      </c>
      <c r="R47" s="155">
        <f t="shared" si="26"/>
        <v>0</v>
      </c>
      <c r="S47" s="155">
        <f t="shared" si="26"/>
        <v>0</v>
      </c>
      <c r="T47" s="155">
        <f t="shared" si="26"/>
        <v>0</v>
      </c>
      <c r="U47" s="155">
        <f t="shared" si="26"/>
        <v>0</v>
      </c>
      <c r="V47" s="155">
        <f t="shared" si="26"/>
        <v>0</v>
      </c>
      <c r="W47" s="155">
        <f t="shared" si="26"/>
        <v>0</v>
      </c>
      <c r="X47" s="155">
        <f t="shared" si="26"/>
        <v>0</v>
      </c>
      <c r="Y47" s="155">
        <f t="shared" si="26"/>
        <v>0</v>
      </c>
      <c r="Z47" s="155">
        <f t="shared" si="26"/>
        <v>0</v>
      </c>
      <c r="AA47" s="155">
        <f t="shared" si="26"/>
        <v>0</v>
      </c>
      <c r="AB47" s="155">
        <f t="shared" si="26"/>
        <v>0</v>
      </c>
      <c r="AC47" s="155">
        <f t="shared" si="26"/>
        <v>0</v>
      </c>
      <c r="AD47" s="155">
        <f t="shared" si="26"/>
        <v>0</v>
      </c>
      <c r="AE47" s="155">
        <f t="shared" si="26"/>
        <v>0</v>
      </c>
      <c r="AF47" s="155">
        <f t="shared" si="26"/>
        <v>0</v>
      </c>
      <c r="AG47" s="155">
        <f t="shared" si="26"/>
        <v>0</v>
      </c>
      <c r="AH47" s="155">
        <f t="shared" ref="AH47:AQ47" si="27">AH9-AH28</f>
        <v>0</v>
      </c>
      <c r="AI47" s="155">
        <f t="shared" si="27"/>
        <v>0</v>
      </c>
      <c r="AJ47" s="155">
        <f t="shared" si="27"/>
        <v>0</v>
      </c>
      <c r="AK47" s="155">
        <f t="shared" si="27"/>
        <v>0</v>
      </c>
      <c r="AL47" s="155">
        <f t="shared" si="27"/>
        <v>0</v>
      </c>
      <c r="AM47" s="155">
        <f t="shared" si="27"/>
        <v>0</v>
      </c>
      <c r="AN47" s="155">
        <f t="shared" si="27"/>
        <v>0</v>
      </c>
      <c r="AO47" s="155">
        <f t="shared" si="27"/>
        <v>0</v>
      </c>
      <c r="AP47" s="155">
        <f t="shared" si="27"/>
        <v>0</v>
      </c>
      <c r="AQ47" s="155">
        <f t="shared" si="27"/>
        <v>0</v>
      </c>
    </row>
    <row r="48" spans="2:43" x14ac:dyDescent="0.3">
      <c r="B48" s="142" t="s">
        <v>386</v>
      </c>
      <c r="C48" s="154">
        <f t="shared" si="19"/>
        <v>0</v>
      </c>
      <c r="D48" s="155">
        <f t="shared" ref="D48:AG48" si="28">D10-D29</f>
        <v>0</v>
      </c>
      <c r="E48" s="155">
        <f t="shared" si="28"/>
        <v>0</v>
      </c>
      <c r="F48" s="155">
        <f t="shared" si="28"/>
        <v>0</v>
      </c>
      <c r="G48" s="155">
        <f t="shared" si="28"/>
        <v>0</v>
      </c>
      <c r="H48" s="155">
        <f t="shared" si="28"/>
        <v>0</v>
      </c>
      <c r="I48" s="155">
        <f t="shared" si="28"/>
        <v>0</v>
      </c>
      <c r="J48" s="155">
        <f t="shared" si="28"/>
        <v>0</v>
      </c>
      <c r="K48" s="155">
        <f t="shared" si="28"/>
        <v>0</v>
      </c>
      <c r="L48" s="155">
        <f t="shared" si="28"/>
        <v>0</v>
      </c>
      <c r="M48" s="155">
        <f t="shared" si="28"/>
        <v>0</v>
      </c>
      <c r="N48" s="155">
        <f t="shared" si="28"/>
        <v>0</v>
      </c>
      <c r="O48" s="155">
        <f t="shared" si="28"/>
        <v>0</v>
      </c>
      <c r="P48" s="155">
        <f t="shared" si="28"/>
        <v>0</v>
      </c>
      <c r="Q48" s="155">
        <f t="shared" si="28"/>
        <v>0</v>
      </c>
      <c r="R48" s="155">
        <f t="shared" si="28"/>
        <v>0</v>
      </c>
      <c r="S48" s="155">
        <f t="shared" si="28"/>
        <v>0</v>
      </c>
      <c r="T48" s="155">
        <f t="shared" si="28"/>
        <v>0</v>
      </c>
      <c r="U48" s="155">
        <f t="shared" si="28"/>
        <v>0</v>
      </c>
      <c r="V48" s="155">
        <f t="shared" si="28"/>
        <v>0</v>
      </c>
      <c r="W48" s="155">
        <f t="shared" si="28"/>
        <v>0</v>
      </c>
      <c r="X48" s="155">
        <f t="shared" si="28"/>
        <v>0</v>
      </c>
      <c r="Y48" s="155">
        <f t="shared" si="28"/>
        <v>0</v>
      </c>
      <c r="Z48" s="155">
        <f t="shared" si="28"/>
        <v>0</v>
      </c>
      <c r="AA48" s="155">
        <f t="shared" si="28"/>
        <v>0</v>
      </c>
      <c r="AB48" s="155">
        <f t="shared" si="28"/>
        <v>0</v>
      </c>
      <c r="AC48" s="155">
        <f t="shared" si="28"/>
        <v>0</v>
      </c>
      <c r="AD48" s="155">
        <f t="shared" si="28"/>
        <v>0</v>
      </c>
      <c r="AE48" s="155">
        <f t="shared" si="28"/>
        <v>0</v>
      </c>
      <c r="AF48" s="155">
        <f t="shared" si="28"/>
        <v>0</v>
      </c>
      <c r="AG48" s="155">
        <f t="shared" si="28"/>
        <v>0</v>
      </c>
      <c r="AH48" s="155">
        <f t="shared" ref="AH48:AQ48" si="29">AH10-AH29</f>
        <v>0</v>
      </c>
      <c r="AI48" s="155">
        <f t="shared" si="29"/>
        <v>0</v>
      </c>
      <c r="AJ48" s="155">
        <f t="shared" si="29"/>
        <v>0</v>
      </c>
      <c r="AK48" s="155">
        <f t="shared" si="29"/>
        <v>0</v>
      </c>
      <c r="AL48" s="155">
        <f t="shared" si="29"/>
        <v>0</v>
      </c>
      <c r="AM48" s="155">
        <f t="shared" si="29"/>
        <v>0</v>
      </c>
      <c r="AN48" s="155">
        <f t="shared" si="29"/>
        <v>0</v>
      </c>
      <c r="AO48" s="155">
        <f t="shared" si="29"/>
        <v>0</v>
      </c>
      <c r="AP48" s="155">
        <f t="shared" si="29"/>
        <v>0</v>
      </c>
      <c r="AQ48" s="155">
        <f t="shared" si="29"/>
        <v>0</v>
      </c>
    </row>
    <row r="49" spans="2:43" x14ac:dyDescent="0.3">
      <c r="B49" s="142" t="s">
        <v>387</v>
      </c>
      <c r="C49" s="154">
        <f t="shared" ref="C49:C51" si="30">SUM(D49:AG49)</f>
        <v>0</v>
      </c>
      <c r="D49" s="155">
        <f t="shared" ref="D49:AG49" si="31">D11-D30</f>
        <v>0</v>
      </c>
      <c r="E49" s="155">
        <f t="shared" si="31"/>
        <v>0</v>
      </c>
      <c r="F49" s="155">
        <f t="shared" si="31"/>
        <v>0</v>
      </c>
      <c r="G49" s="155">
        <f t="shared" si="31"/>
        <v>0</v>
      </c>
      <c r="H49" s="155">
        <f t="shared" si="31"/>
        <v>0</v>
      </c>
      <c r="I49" s="155">
        <f t="shared" si="31"/>
        <v>0</v>
      </c>
      <c r="J49" s="155">
        <f t="shared" si="31"/>
        <v>0</v>
      </c>
      <c r="K49" s="155">
        <f t="shared" si="31"/>
        <v>0</v>
      </c>
      <c r="L49" s="155">
        <f t="shared" si="31"/>
        <v>0</v>
      </c>
      <c r="M49" s="155">
        <f t="shared" si="31"/>
        <v>0</v>
      </c>
      <c r="N49" s="155">
        <f t="shared" si="31"/>
        <v>0</v>
      </c>
      <c r="O49" s="155">
        <f t="shared" si="31"/>
        <v>0</v>
      </c>
      <c r="P49" s="155">
        <f t="shared" si="31"/>
        <v>0</v>
      </c>
      <c r="Q49" s="155">
        <f t="shared" si="31"/>
        <v>0</v>
      </c>
      <c r="R49" s="155">
        <f t="shared" si="31"/>
        <v>0</v>
      </c>
      <c r="S49" s="155">
        <f t="shared" si="31"/>
        <v>0</v>
      </c>
      <c r="T49" s="155">
        <f t="shared" si="31"/>
        <v>0</v>
      </c>
      <c r="U49" s="155">
        <f t="shared" si="31"/>
        <v>0</v>
      </c>
      <c r="V49" s="155">
        <f t="shared" si="31"/>
        <v>0</v>
      </c>
      <c r="W49" s="155">
        <f t="shared" si="31"/>
        <v>0</v>
      </c>
      <c r="X49" s="155">
        <f t="shared" si="31"/>
        <v>0</v>
      </c>
      <c r="Y49" s="155">
        <f t="shared" si="31"/>
        <v>0</v>
      </c>
      <c r="Z49" s="155">
        <f t="shared" si="31"/>
        <v>0</v>
      </c>
      <c r="AA49" s="155">
        <f t="shared" si="31"/>
        <v>0</v>
      </c>
      <c r="AB49" s="155">
        <f t="shared" si="31"/>
        <v>0</v>
      </c>
      <c r="AC49" s="155">
        <f t="shared" si="31"/>
        <v>0</v>
      </c>
      <c r="AD49" s="155">
        <f t="shared" si="31"/>
        <v>0</v>
      </c>
      <c r="AE49" s="155">
        <f t="shared" si="31"/>
        <v>0</v>
      </c>
      <c r="AF49" s="155">
        <f t="shared" si="31"/>
        <v>0</v>
      </c>
      <c r="AG49" s="155">
        <f t="shared" si="31"/>
        <v>0</v>
      </c>
      <c r="AH49" s="155">
        <f t="shared" ref="AH49:AQ49" si="32">AH11-AH30</f>
        <v>0</v>
      </c>
      <c r="AI49" s="155">
        <f t="shared" si="32"/>
        <v>0</v>
      </c>
      <c r="AJ49" s="155">
        <f t="shared" si="32"/>
        <v>0</v>
      </c>
      <c r="AK49" s="155">
        <f t="shared" si="32"/>
        <v>0</v>
      </c>
      <c r="AL49" s="155">
        <f t="shared" si="32"/>
        <v>0</v>
      </c>
      <c r="AM49" s="155">
        <f t="shared" si="32"/>
        <v>0</v>
      </c>
      <c r="AN49" s="155">
        <f t="shared" si="32"/>
        <v>0</v>
      </c>
      <c r="AO49" s="155">
        <f t="shared" si="32"/>
        <v>0</v>
      </c>
      <c r="AP49" s="155">
        <f t="shared" si="32"/>
        <v>0</v>
      </c>
      <c r="AQ49" s="155">
        <f t="shared" si="32"/>
        <v>0</v>
      </c>
    </row>
    <row r="50" spans="2:43" x14ac:dyDescent="0.3">
      <c r="B50" s="142" t="s">
        <v>388</v>
      </c>
      <c r="C50" s="154">
        <f t="shared" si="30"/>
        <v>0</v>
      </c>
      <c r="D50" s="155">
        <f t="shared" ref="D50:AG50" si="33">D12-D31</f>
        <v>0</v>
      </c>
      <c r="E50" s="155">
        <f t="shared" si="33"/>
        <v>0</v>
      </c>
      <c r="F50" s="155">
        <f t="shared" si="33"/>
        <v>0</v>
      </c>
      <c r="G50" s="155">
        <f t="shared" si="33"/>
        <v>0</v>
      </c>
      <c r="H50" s="155">
        <f t="shared" si="33"/>
        <v>0</v>
      </c>
      <c r="I50" s="155">
        <f t="shared" si="33"/>
        <v>0</v>
      </c>
      <c r="J50" s="155">
        <f t="shared" si="33"/>
        <v>0</v>
      </c>
      <c r="K50" s="155">
        <f t="shared" si="33"/>
        <v>0</v>
      </c>
      <c r="L50" s="155">
        <f t="shared" si="33"/>
        <v>0</v>
      </c>
      <c r="M50" s="155">
        <f t="shared" si="33"/>
        <v>0</v>
      </c>
      <c r="N50" s="155">
        <f t="shared" si="33"/>
        <v>0</v>
      </c>
      <c r="O50" s="155">
        <f t="shared" si="33"/>
        <v>0</v>
      </c>
      <c r="P50" s="155">
        <f t="shared" si="33"/>
        <v>0</v>
      </c>
      <c r="Q50" s="155">
        <f t="shared" si="33"/>
        <v>0</v>
      </c>
      <c r="R50" s="155">
        <f t="shared" si="33"/>
        <v>0</v>
      </c>
      <c r="S50" s="155">
        <f t="shared" si="33"/>
        <v>0</v>
      </c>
      <c r="T50" s="155">
        <f t="shared" si="33"/>
        <v>0</v>
      </c>
      <c r="U50" s="155">
        <f t="shared" si="33"/>
        <v>0</v>
      </c>
      <c r="V50" s="155">
        <f t="shared" si="33"/>
        <v>0</v>
      </c>
      <c r="W50" s="155">
        <f t="shared" si="33"/>
        <v>0</v>
      </c>
      <c r="X50" s="155">
        <f t="shared" si="33"/>
        <v>0</v>
      </c>
      <c r="Y50" s="155">
        <f t="shared" si="33"/>
        <v>0</v>
      </c>
      <c r="Z50" s="155">
        <f t="shared" si="33"/>
        <v>0</v>
      </c>
      <c r="AA50" s="155">
        <f t="shared" si="33"/>
        <v>0</v>
      </c>
      <c r="AB50" s="155">
        <f t="shared" si="33"/>
        <v>0</v>
      </c>
      <c r="AC50" s="155">
        <f t="shared" si="33"/>
        <v>0</v>
      </c>
      <c r="AD50" s="155">
        <f t="shared" si="33"/>
        <v>0</v>
      </c>
      <c r="AE50" s="155">
        <f t="shared" si="33"/>
        <v>0</v>
      </c>
      <c r="AF50" s="155">
        <f t="shared" si="33"/>
        <v>0</v>
      </c>
      <c r="AG50" s="155">
        <f t="shared" si="33"/>
        <v>0</v>
      </c>
      <c r="AH50" s="155">
        <f t="shared" ref="AH50:AQ50" si="34">AH12-AH31</f>
        <v>0</v>
      </c>
      <c r="AI50" s="155">
        <f t="shared" si="34"/>
        <v>0</v>
      </c>
      <c r="AJ50" s="155">
        <f t="shared" si="34"/>
        <v>0</v>
      </c>
      <c r="AK50" s="155">
        <f t="shared" si="34"/>
        <v>0</v>
      </c>
      <c r="AL50" s="155">
        <f t="shared" si="34"/>
        <v>0</v>
      </c>
      <c r="AM50" s="155">
        <f t="shared" si="34"/>
        <v>0</v>
      </c>
      <c r="AN50" s="155">
        <f t="shared" si="34"/>
        <v>0</v>
      </c>
      <c r="AO50" s="155">
        <f t="shared" si="34"/>
        <v>0</v>
      </c>
      <c r="AP50" s="155">
        <f t="shared" si="34"/>
        <v>0</v>
      </c>
      <c r="AQ50" s="155">
        <f t="shared" si="34"/>
        <v>0</v>
      </c>
    </row>
    <row r="51" spans="2:43" x14ac:dyDescent="0.3">
      <c r="B51" s="142" t="s">
        <v>393</v>
      </c>
      <c r="C51" s="154">
        <f t="shared" si="30"/>
        <v>0</v>
      </c>
      <c r="D51" s="155">
        <f>D13-D32</f>
        <v>0</v>
      </c>
      <c r="E51" s="155">
        <f t="shared" ref="E51:AG52" si="35">E13-E32</f>
        <v>0</v>
      </c>
      <c r="F51" s="155">
        <f t="shared" si="35"/>
        <v>0</v>
      </c>
      <c r="G51" s="155">
        <f t="shared" si="35"/>
        <v>0</v>
      </c>
      <c r="H51" s="155">
        <f t="shared" si="35"/>
        <v>0</v>
      </c>
      <c r="I51" s="155">
        <f t="shared" si="35"/>
        <v>0</v>
      </c>
      <c r="J51" s="155">
        <f t="shared" si="35"/>
        <v>0</v>
      </c>
      <c r="K51" s="155">
        <f t="shared" si="35"/>
        <v>0</v>
      </c>
      <c r="L51" s="155">
        <f>L13-L32</f>
        <v>0</v>
      </c>
      <c r="M51" s="155">
        <f t="shared" si="35"/>
        <v>0</v>
      </c>
      <c r="N51" s="155">
        <f t="shared" si="35"/>
        <v>0</v>
      </c>
      <c r="O51" s="155">
        <f t="shared" si="35"/>
        <v>0</v>
      </c>
      <c r="P51" s="155">
        <f t="shared" si="35"/>
        <v>0</v>
      </c>
      <c r="Q51" s="155">
        <f t="shared" si="35"/>
        <v>0</v>
      </c>
      <c r="R51" s="155">
        <f t="shared" si="35"/>
        <v>0</v>
      </c>
      <c r="S51" s="155">
        <f t="shared" si="35"/>
        <v>0</v>
      </c>
      <c r="T51" s="155">
        <f t="shared" si="35"/>
        <v>0</v>
      </c>
      <c r="U51" s="155">
        <f t="shared" si="35"/>
        <v>0</v>
      </c>
      <c r="V51" s="155">
        <f t="shared" si="35"/>
        <v>0</v>
      </c>
      <c r="W51" s="155">
        <f t="shared" si="35"/>
        <v>0</v>
      </c>
      <c r="X51" s="155">
        <f t="shared" si="35"/>
        <v>0</v>
      </c>
      <c r="Y51" s="155">
        <f t="shared" si="35"/>
        <v>0</v>
      </c>
      <c r="Z51" s="155">
        <f t="shared" si="35"/>
        <v>0</v>
      </c>
      <c r="AA51" s="155">
        <f t="shared" si="35"/>
        <v>0</v>
      </c>
      <c r="AB51" s="155">
        <f t="shared" si="35"/>
        <v>0</v>
      </c>
      <c r="AC51" s="155">
        <f t="shared" si="35"/>
        <v>0</v>
      </c>
      <c r="AD51" s="155">
        <f t="shared" si="35"/>
        <v>0</v>
      </c>
      <c r="AE51" s="155">
        <f t="shared" si="35"/>
        <v>0</v>
      </c>
      <c r="AF51" s="155">
        <f t="shared" si="35"/>
        <v>0</v>
      </c>
      <c r="AG51" s="155">
        <f t="shared" si="35"/>
        <v>0</v>
      </c>
      <c r="AH51" s="155">
        <f t="shared" ref="AH51:AQ51" si="36">AH13-AH32</f>
        <v>0</v>
      </c>
      <c r="AI51" s="155">
        <f t="shared" si="36"/>
        <v>0</v>
      </c>
      <c r="AJ51" s="155">
        <f t="shared" si="36"/>
        <v>0</v>
      </c>
      <c r="AK51" s="155">
        <f t="shared" si="36"/>
        <v>0</v>
      </c>
      <c r="AL51" s="155">
        <f t="shared" si="36"/>
        <v>0</v>
      </c>
      <c r="AM51" s="155">
        <f t="shared" si="36"/>
        <v>0</v>
      </c>
      <c r="AN51" s="155">
        <f t="shared" si="36"/>
        <v>0</v>
      </c>
      <c r="AO51" s="155">
        <f t="shared" si="36"/>
        <v>0</v>
      </c>
      <c r="AP51" s="155">
        <f t="shared" si="36"/>
        <v>0</v>
      </c>
      <c r="AQ51" s="155">
        <f t="shared" si="36"/>
        <v>0</v>
      </c>
    </row>
    <row r="52" spans="2:43" x14ac:dyDescent="0.3">
      <c r="B52" s="142" t="s">
        <v>394</v>
      </c>
      <c r="C52" s="154">
        <f t="shared" ref="C52" si="37">SUM(D52:AG52)</f>
        <v>0</v>
      </c>
      <c r="D52" s="155">
        <f>D14-D33</f>
        <v>0</v>
      </c>
      <c r="E52" s="155">
        <f t="shared" si="35"/>
        <v>0</v>
      </c>
      <c r="F52" s="155">
        <f t="shared" si="35"/>
        <v>0</v>
      </c>
      <c r="G52" s="155">
        <f t="shared" si="35"/>
        <v>0</v>
      </c>
      <c r="H52" s="155">
        <f t="shared" si="35"/>
        <v>0</v>
      </c>
      <c r="I52" s="155">
        <f t="shared" si="35"/>
        <v>0</v>
      </c>
      <c r="J52" s="155">
        <f t="shared" si="35"/>
        <v>0</v>
      </c>
      <c r="K52" s="155">
        <f t="shared" si="35"/>
        <v>0</v>
      </c>
      <c r="L52" s="155">
        <f>L14-L33</f>
        <v>0</v>
      </c>
      <c r="M52" s="155">
        <f t="shared" si="35"/>
        <v>0</v>
      </c>
      <c r="N52" s="155">
        <f t="shared" si="35"/>
        <v>0</v>
      </c>
      <c r="O52" s="155">
        <f t="shared" si="35"/>
        <v>0</v>
      </c>
      <c r="P52" s="155">
        <f t="shared" si="35"/>
        <v>0</v>
      </c>
      <c r="Q52" s="155">
        <f t="shared" si="35"/>
        <v>0</v>
      </c>
      <c r="R52" s="155">
        <f t="shared" si="35"/>
        <v>0</v>
      </c>
      <c r="S52" s="155">
        <f t="shared" si="35"/>
        <v>0</v>
      </c>
      <c r="T52" s="155">
        <f t="shared" si="35"/>
        <v>0</v>
      </c>
      <c r="U52" s="155">
        <f t="shared" si="35"/>
        <v>0</v>
      </c>
      <c r="V52" s="155">
        <f t="shared" si="35"/>
        <v>0</v>
      </c>
      <c r="W52" s="155">
        <f t="shared" si="35"/>
        <v>0</v>
      </c>
      <c r="X52" s="155">
        <f t="shared" si="35"/>
        <v>0</v>
      </c>
      <c r="Y52" s="155">
        <f t="shared" si="35"/>
        <v>0</v>
      </c>
      <c r="Z52" s="155">
        <f t="shared" si="35"/>
        <v>0</v>
      </c>
      <c r="AA52" s="155">
        <f t="shared" si="35"/>
        <v>0</v>
      </c>
      <c r="AB52" s="155">
        <f t="shared" si="35"/>
        <v>0</v>
      </c>
      <c r="AC52" s="155">
        <f t="shared" si="35"/>
        <v>0</v>
      </c>
      <c r="AD52" s="155">
        <f t="shared" si="35"/>
        <v>0</v>
      </c>
      <c r="AE52" s="155">
        <f t="shared" si="35"/>
        <v>0</v>
      </c>
      <c r="AF52" s="155">
        <f t="shared" si="35"/>
        <v>0</v>
      </c>
      <c r="AG52" s="155">
        <f t="shared" si="35"/>
        <v>0</v>
      </c>
      <c r="AH52" s="155">
        <f t="shared" ref="AH52:AQ52" si="38">AH14-AH33</f>
        <v>0</v>
      </c>
      <c r="AI52" s="155">
        <f t="shared" si="38"/>
        <v>0</v>
      </c>
      <c r="AJ52" s="155">
        <f t="shared" si="38"/>
        <v>0</v>
      </c>
      <c r="AK52" s="155">
        <f t="shared" si="38"/>
        <v>0</v>
      </c>
      <c r="AL52" s="155">
        <f t="shared" si="38"/>
        <v>0</v>
      </c>
      <c r="AM52" s="155">
        <f t="shared" si="38"/>
        <v>0</v>
      </c>
      <c r="AN52" s="155">
        <f t="shared" si="38"/>
        <v>0</v>
      </c>
      <c r="AO52" s="155">
        <f t="shared" si="38"/>
        <v>0</v>
      </c>
      <c r="AP52" s="155">
        <f t="shared" si="38"/>
        <v>0</v>
      </c>
      <c r="AQ52" s="155">
        <f t="shared" si="38"/>
        <v>0</v>
      </c>
    </row>
    <row r="53" spans="2:43" x14ac:dyDescent="0.3">
      <c r="B53" s="142" t="s">
        <v>389</v>
      </c>
      <c r="C53" s="154">
        <f t="shared" ref="C53:C55" si="39">SUM(D53:AG53)</f>
        <v>0</v>
      </c>
      <c r="D53" s="155">
        <f t="shared" ref="D53:AG53" si="40">D15-D34</f>
        <v>0</v>
      </c>
      <c r="E53" s="155">
        <f t="shared" si="40"/>
        <v>0</v>
      </c>
      <c r="F53" s="155">
        <f t="shared" si="40"/>
        <v>0</v>
      </c>
      <c r="G53" s="155">
        <f t="shared" si="40"/>
        <v>0</v>
      </c>
      <c r="H53" s="155">
        <f t="shared" si="40"/>
        <v>0</v>
      </c>
      <c r="I53" s="155">
        <f t="shared" si="40"/>
        <v>0</v>
      </c>
      <c r="J53" s="155">
        <f t="shared" si="40"/>
        <v>0</v>
      </c>
      <c r="K53" s="155">
        <f t="shared" si="40"/>
        <v>0</v>
      </c>
      <c r="L53" s="155">
        <f t="shared" si="40"/>
        <v>0</v>
      </c>
      <c r="M53" s="155">
        <f t="shared" si="40"/>
        <v>0</v>
      </c>
      <c r="N53" s="155">
        <f t="shared" si="40"/>
        <v>0</v>
      </c>
      <c r="O53" s="155">
        <f t="shared" si="40"/>
        <v>0</v>
      </c>
      <c r="P53" s="155">
        <f t="shared" si="40"/>
        <v>0</v>
      </c>
      <c r="Q53" s="155">
        <f t="shared" si="40"/>
        <v>0</v>
      </c>
      <c r="R53" s="155">
        <f t="shared" si="40"/>
        <v>0</v>
      </c>
      <c r="S53" s="155">
        <f t="shared" si="40"/>
        <v>0</v>
      </c>
      <c r="T53" s="155">
        <f t="shared" si="40"/>
        <v>0</v>
      </c>
      <c r="U53" s="155">
        <f t="shared" si="40"/>
        <v>0</v>
      </c>
      <c r="V53" s="155">
        <f t="shared" si="40"/>
        <v>0</v>
      </c>
      <c r="W53" s="155">
        <f t="shared" si="40"/>
        <v>0</v>
      </c>
      <c r="X53" s="155">
        <f t="shared" si="40"/>
        <v>0</v>
      </c>
      <c r="Y53" s="155">
        <f t="shared" si="40"/>
        <v>0</v>
      </c>
      <c r="Z53" s="155">
        <f t="shared" si="40"/>
        <v>0</v>
      </c>
      <c r="AA53" s="155">
        <f t="shared" si="40"/>
        <v>0</v>
      </c>
      <c r="AB53" s="155">
        <f t="shared" si="40"/>
        <v>0</v>
      </c>
      <c r="AC53" s="155">
        <f t="shared" si="40"/>
        <v>0</v>
      </c>
      <c r="AD53" s="155">
        <f t="shared" si="40"/>
        <v>0</v>
      </c>
      <c r="AE53" s="155">
        <f t="shared" si="40"/>
        <v>0</v>
      </c>
      <c r="AF53" s="155">
        <f t="shared" si="40"/>
        <v>0</v>
      </c>
      <c r="AG53" s="155">
        <f t="shared" si="40"/>
        <v>0</v>
      </c>
      <c r="AH53" s="155">
        <f t="shared" ref="AH53:AQ53" si="41">AH15-AH34</f>
        <v>0</v>
      </c>
      <c r="AI53" s="155">
        <f t="shared" si="41"/>
        <v>0</v>
      </c>
      <c r="AJ53" s="155">
        <f t="shared" si="41"/>
        <v>0</v>
      </c>
      <c r="AK53" s="155">
        <f t="shared" si="41"/>
        <v>0</v>
      </c>
      <c r="AL53" s="155">
        <f t="shared" si="41"/>
        <v>0</v>
      </c>
      <c r="AM53" s="155">
        <f t="shared" si="41"/>
        <v>0</v>
      </c>
      <c r="AN53" s="155">
        <f t="shared" si="41"/>
        <v>0</v>
      </c>
      <c r="AO53" s="155">
        <f t="shared" si="41"/>
        <v>0</v>
      </c>
      <c r="AP53" s="155">
        <f t="shared" si="41"/>
        <v>0</v>
      </c>
      <c r="AQ53" s="155">
        <f t="shared" si="41"/>
        <v>0</v>
      </c>
    </row>
    <row r="54" spans="2:43" x14ac:dyDescent="0.3">
      <c r="B54" s="142" t="s">
        <v>390</v>
      </c>
      <c r="C54" s="154">
        <f t="shared" si="39"/>
        <v>0</v>
      </c>
      <c r="D54" s="155">
        <f t="shared" ref="D54:AG54" si="42">D16-D35</f>
        <v>0</v>
      </c>
      <c r="E54" s="155">
        <f t="shared" si="42"/>
        <v>0</v>
      </c>
      <c r="F54" s="155">
        <f t="shared" si="42"/>
        <v>0</v>
      </c>
      <c r="G54" s="155">
        <f t="shared" si="42"/>
        <v>0</v>
      </c>
      <c r="H54" s="155">
        <f t="shared" si="42"/>
        <v>0</v>
      </c>
      <c r="I54" s="155">
        <f t="shared" si="42"/>
        <v>0</v>
      </c>
      <c r="J54" s="155">
        <f t="shared" si="42"/>
        <v>0</v>
      </c>
      <c r="K54" s="155">
        <f t="shared" si="42"/>
        <v>0</v>
      </c>
      <c r="L54" s="155">
        <f t="shared" si="42"/>
        <v>0</v>
      </c>
      <c r="M54" s="155">
        <f t="shared" si="42"/>
        <v>0</v>
      </c>
      <c r="N54" s="155">
        <f t="shared" si="42"/>
        <v>0</v>
      </c>
      <c r="O54" s="155">
        <f t="shared" si="42"/>
        <v>0</v>
      </c>
      <c r="P54" s="155">
        <f t="shared" si="42"/>
        <v>0</v>
      </c>
      <c r="Q54" s="155">
        <f t="shared" si="42"/>
        <v>0</v>
      </c>
      <c r="R54" s="155">
        <f t="shared" si="42"/>
        <v>0</v>
      </c>
      <c r="S54" s="155">
        <f t="shared" si="42"/>
        <v>0</v>
      </c>
      <c r="T54" s="155">
        <f t="shared" si="42"/>
        <v>0</v>
      </c>
      <c r="U54" s="155">
        <f t="shared" si="42"/>
        <v>0</v>
      </c>
      <c r="V54" s="155">
        <f t="shared" si="42"/>
        <v>0</v>
      </c>
      <c r="W54" s="155">
        <f t="shared" si="42"/>
        <v>0</v>
      </c>
      <c r="X54" s="155">
        <f t="shared" si="42"/>
        <v>0</v>
      </c>
      <c r="Y54" s="155">
        <f t="shared" si="42"/>
        <v>0</v>
      </c>
      <c r="Z54" s="155">
        <f t="shared" si="42"/>
        <v>0</v>
      </c>
      <c r="AA54" s="155">
        <f t="shared" si="42"/>
        <v>0</v>
      </c>
      <c r="AB54" s="155">
        <f t="shared" si="42"/>
        <v>0</v>
      </c>
      <c r="AC54" s="155">
        <f t="shared" si="42"/>
        <v>0</v>
      </c>
      <c r="AD54" s="155">
        <f t="shared" si="42"/>
        <v>0</v>
      </c>
      <c r="AE54" s="155">
        <f t="shared" si="42"/>
        <v>0</v>
      </c>
      <c r="AF54" s="155">
        <f t="shared" si="42"/>
        <v>0</v>
      </c>
      <c r="AG54" s="155">
        <f t="shared" si="42"/>
        <v>0</v>
      </c>
      <c r="AH54" s="155">
        <f t="shared" ref="AH54:AQ54" si="43">AH16-AH35</f>
        <v>0</v>
      </c>
      <c r="AI54" s="155">
        <f t="shared" si="43"/>
        <v>0</v>
      </c>
      <c r="AJ54" s="155">
        <f t="shared" si="43"/>
        <v>0</v>
      </c>
      <c r="AK54" s="155">
        <f t="shared" si="43"/>
        <v>0</v>
      </c>
      <c r="AL54" s="155">
        <f t="shared" si="43"/>
        <v>0</v>
      </c>
      <c r="AM54" s="155">
        <f t="shared" si="43"/>
        <v>0</v>
      </c>
      <c r="AN54" s="155">
        <f t="shared" si="43"/>
        <v>0</v>
      </c>
      <c r="AO54" s="155">
        <f t="shared" si="43"/>
        <v>0</v>
      </c>
      <c r="AP54" s="155">
        <f t="shared" si="43"/>
        <v>0</v>
      </c>
      <c r="AQ54" s="155">
        <f t="shared" si="43"/>
        <v>0</v>
      </c>
    </row>
    <row r="55" spans="2:43" x14ac:dyDescent="0.3">
      <c r="B55" s="45" t="s">
        <v>391</v>
      </c>
      <c r="C55" s="154">
        <f t="shared" si="39"/>
        <v>0</v>
      </c>
      <c r="D55" s="155">
        <f t="shared" ref="D55:AG55" si="44">D17-D36</f>
        <v>0</v>
      </c>
      <c r="E55" s="155">
        <f t="shared" si="44"/>
        <v>0</v>
      </c>
      <c r="F55" s="155">
        <f t="shared" si="44"/>
        <v>0</v>
      </c>
      <c r="G55" s="155">
        <f t="shared" si="44"/>
        <v>0</v>
      </c>
      <c r="H55" s="155">
        <f t="shared" si="44"/>
        <v>0</v>
      </c>
      <c r="I55" s="155">
        <f t="shared" si="44"/>
        <v>0</v>
      </c>
      <c r="J55" s="155">
        <f t="shared" si="44"/>
        <v>0</v>
      </c>
      <c r="K55" s="155">
        <f t="shared" si="44"/>
        <v>0</v>
      </c>
      <c r="L55" s="155">
        <f t="shared" si="44"/>
        <v>0</v>
      </c>
      <c r="M55" s="155">
        <f t="shared" si="44"/>
        <v>0</v>
      </c>
      <c r="N55" s="155">
        <f t="shared" si="44"/>
        <v>0</v>
      </c>
      <c r="O55" s="155">
        <f t="shared" si="44"/>
        <v>0</v>
      </c>
      <c r="P55" s="155">
        <f t="shared" si="44"/>
        <v>0</v>
      </c>
      <c r="Q55" s="155">
        <f t="shared" si="44"/>
        <v>0</v>
      </c>
      <c r="R55" s="155">
        <f t="shared" si="44"/>
        <v>0</v>
      </c>
      <c r="S55" s="155">
        <f t="shared" si="44"/>
        <v>0</v>
      </c>
      <c r="T55" s="155">
        <f t="shared" si="44"/>
        <v>0</v>
      </c>
      <c r="U55" s="155">
        <f t="shared" si="44"/>
        <v>0</v>
      </c>
      <c r="V55" s="155">
        <f t="shared" si="44"/>
        <v>0</v>
      </c>
      <c r="W55" s="155">
        <f t="shared" si="44"/>
        <v>0</v>
      </c>
      <c r="X55" s="155">
        <f t="shared" si="44"/>
        <v>0</v>
      </c>
      <c r="Y55" s="155">
        <f t="shared" si="44"/>
        <v>0</v>
      </c>
      <c r="Z55" s="155">
        <f t="shared" si="44"/>
        <v>0</v>
      </c>
      <c r="AA55" s="155">
        <f t="shared" si="44"/>
        <v>0</v>
      </c>
      <c r="AB55" s="155">
        <f t="shared" si="44"/>
        <v>0</v>
      </c>
      <c r="AC55" s="155">
        <f t="shared" si="44"/>
        <v>0</v>
      </c>
      <c r="AD55" s="155">
        <f t="shared" si="44"/>
        <v>0</v>
      </c>
      <c r="AE55" s="155">
        <f t="shared" si="44"/>
        <v>0</v>
      </c>
      <c r="AF55" s="155">
        <f t="shared" si="44"/>
        <v>0</v>
      </c>
      <c r="AG55" s="155">
        <f t="shared" si="44"/>
        <v>0</v>
      </c>
      <c r="AH55" s="155">
        <f t="shared" ref="AH55:AQ55" si="45">AH17-AH36</f>
        <v>0</v>
      </c>
      <c r="AI55" s="155">
        <f t="shared" si="45"/>
        <v>0</v>
      </c>
      <c r="AJ55" s="155">
        <f t="shared" si="45"/>
        <v>0</v>
      </c>
      <c r="AK55" s="155">
        <f t="shared" si="45"/>
        <v>0</v>
      </c>
      <c r="AL55" s="155">
        <f t="shared" si="45"/>
        <v>0</v>
      </c>
      <c r="AM55" s="155">
        <f t="shared" si="45"/>
        <v>0</v>
      </c>
      <c r="AN55" s="155">
        <f t="shared" si="45"/>
        <v>0</v>
      </c>
      <c r="AO55" s="155">
        <f t="shared" si="45"/>
        <v>0</v>
      </c>
      <c r="AP55" s="155">
        <f t="shared" si="45"/>
        <v>0</v>
      </c>
      <c r="AQ55" s="155">
        <f t="shared" si="45"/>
        <v>0</v>
      </c>
    </row>
    <row r="56" spans="2:43" x14ac:dyDescent="0.3">
      <c r="B56" s="45" t="s">
        <v>392</v>
      </c>
      <c r="C56" s="154">
        <f t="shared" ref="C56" si="46">SUM(D56:AG56)</f>
        <v>0</v>
      </c>
      <c r="D56" s="155">
        <f t="shared" ref="D56:AG56" si="47">D18-D37</f>
        <v>0</v>
      </c>
      <c r="E56" s="155">
        <f t="shared" si="47"/>
        <v>0</v>
      </c>
      <c r="F56" s="155">
        <f t="shared" si="47"/>
        <v>0</v>
      </c>
      <c r="G56" s="155">
        <f t="shared" si="47"/>
        <v>0</v>
      </c>
      <c r="H56" s="155">
        <f t="shared" si="47"/>
        <v>0</v>
      </c>
      <c r="I56" s="155">
        <f t="shared" si="47"/>
        <v>0</v>
      </c>
      <c r="J56" s="155">
        <f t="shared" si="47"/>
        <v>0</v>
      </c>
      <c r="K56" s="155">
        <f t="shared" si="47"/>
        <v>0</v>
      </c>
      <c r="L56" s="155">
        <f t="shared" si="47"/>
        <v>0</v>
      </c>
      <c r="M56" s="155">
        <f t="shared" si="47"/>
        <v>0</v>
      </c>
      <c r="N56" s="155">
        <f t="shared" si="47"/>
        <v>0</v>
      </c>
      <c r="O56" s="155">
        <f t="shared" si="47"/>
        <v>0</v>
      </c>
      <c r="P56" s="155">
        <f t="shared" si="47"/>
        <v>0</v>
      </c>
      <c r="Q56" s="155">
        <f t="shared" si="47"/>
        <v>0</v>
      </c>
      <c r="R56" s="155">
        <f t="shared" si="47"/>
        <v>0</v>
      </c>
      <c r="S56" s="155">
        <f t="shared" si="47"/>
        <v>0</v>
      </c>
      <c r="T56" s="155">
        <f t="shared" si="47"/>
        <v>0</v>
      </c>
      <c r="U56" s="155">
        <f t="shared" si="47"/>
        <v>0</v>
      </c>
      <c r="V56" s="155">
        <f t="shared" si="47"/>
        <v>0</v>
      </c>
      <c r="W56" s="155">
        <f t="shared" si="47"/>
        <v>0</v>
      </c>
      <c r="X56" s="155">
        <f t="shared" si="47"/>
        <v>0</v>
      </c>
      <c r="Y56" s="155">
        <f t="shared" si="47"/>
        <v>0</v>
      </c>
      <c r="Z56" s="155">
        <f t="shared" si="47"/>
        <v>0</v>
      </c>
      <c r="AA56" s="155">
        <f t="shared" si="47"/>
        <v>0</v>
      </c>
      <c r="AB56" s="155">
        <f t="shared" si="47"/>
        <v>0</v>
      </c>
      <c r="AC56" s="155">
        <f t="shared" si="47"/>
        <v>0</v>
      </c>
      <c r="AD56" s="155">
        <f t="shared" si="47"/>
        <v>0</v>
      </c>
      <c r="AE56" s="155">
        <f t="shared" si="47"/>
        <v>0</v>
      </c>
      <c r="AF56" s="155">
        <f t="shared" si="47"/>
        <v>0</v>
      </c>
      <c r="AG56" s="155">
        <f t="shared" si="47"/>
        <v>0</v>
      </c>
      <c r="AH56" s="155">
        <f t="shared" ref="AH56:AQ56" si="48">AH18-AH37</f>
        <v>0</v>
      </c>
      <c r="AI56" s="155">
        <f t="shared" si="48"/>
        <v>0</v>
      </c>
      <c r="AJ56" s="155">
        <f t="shared" si="48"/>
        <v>0</v>
      </c>
      <c r="AK56" s="155">
        <f t="shared" si="48"/>
        <v>0</v>
      </c>
      <c r="AL56" s="155">
        <f t="shared" si="48"/>
        <v>0</v>
      </c>
      <c r="AM56" s="155">
        <f t="shared" si="48"/>
        <v>0</v>
      </c>
      <c r="AN56" s="155">
        <f t="shared" si="48"/>
        <v>0</v>
      </c>
      <c r="AO56" s="155">
        <f t="shared" si="48"/>
        <v>0</v>
      </c>
      <c r="AP56" s="155">
        <f t="shared" si="48"/>
        <v>0</v>
      </c>
      <c r="AQ56" s="155">
        <f t="shared" si="48"/>
        <v>0</v>
      </c>
    </row>
    <row r="57" spans="2:43" x14ac:dyDescent="0.3">
      <c r="B57" s="151"/>
      <c r="C57" s="152"/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</row>
    <row r="59" spans="2:43" ht="20.25" x14ac:dyDescent="0.3">
      <c r="B59" s="12" t="s">
        <v>375</v>
      </c>
      <c r="C59" s="276" t="s">
        <v>9</v>
      </c>
    </row>
    <row r="60" spans="2:43" x14ac:dyDescent="0.3">
      <c r="B60" s="142" t="s">
        <v>381</v>
      </c>
      <c r="C60" s="154">
        <f>SUM(D60:AQ60)</f>
        <v>0</v>
      </c>
      <c r="D60" s="154">
        <f>D43*Parametre!$D$145</f>
        <v>0</v>
      </c>
      <c r="E60" s="154">
        <f>E43*Parametre!$D$145</f>
        <v>0</v>
      </c>
      <c r="F60" s="154">
        <f>F43*Parametre!$D$145</f>
        <v>0</v>
      </c>
      <c r="G60" s="154">
        <f>G43*Parametre!$D$145</f>
        <v>0</v>
      </c>
      <c r="H60" s="154">
        <f>H43*Parametre!$D$145</f>
        <v>0</v>
      </c>
      <c r="I60" s="154">
        <f>I43*Parametre!$D$145</f>
        <v>0</v>
      </c>
      <c r="J60" s="154">
        <f>J43*Parametre!$D$145</f>
        <v>0</v>
      </c>
      <c r="K60" s="154">
        <f>K43*Parametre!$D$145</f>
        <v>0</v>
      </c>
      <c r="L60" s="154">
        <f>L43*Parametre!$D$145</f>
        <v>0</v>
      </c>
      <c r="M60" s="154">
        <f>M43*Parametre!$D$145</f>
        <v>0</v>
      </c>
      <c r="N60" s="154">
        <f>N43*Parametre!$D$145</f>
        <v>0</v>
      </c>
      <c r="O60" s="154">
        <f>O43*Parametre!$D$145</f>
        <v>0</v>
      </c>
      <c r="P60" s="154">
        <f>P43*Parametre!$D$145</f>
        <v>0</v>
      </c>
      <c r="Q60" s="154">
        <f>Q43*Parametre!$D$145</f>
        <v>0</v>
      </c>
      <c r="R60" s="154">
        <f>R43*Parametre!$D$145</f>
        <v>0</v>
      </c>
      <c r="S60" s="154">
        <f>S43*Parametre!$D$145</f>
        <v>0</v>
      </c>
      <c r="T60" s="154">
        <f>T43*Parametre!$D$145</f>
        <v>0</v>
      </c>
      <c r="U60" s="154">
        <f>U43*Parametre!$D$145</f>
        <v>0</v>
      </c>
      <c r="V60" s="154">
        <f>V43*Parametre!$D$145</f>
        <v>0</v>
      </c>
      <c r="W60" s="154">
        <f>W43*Parametre!$D$145</f>
        <v>0</v>
      </c>
      <c r="X60" s="154">
        <f>X43*Parametre!$D$145</f>
        <v>0</v>
      </c>
      <c r="Y60" s="154">
        <f>Y43*Parametre!$D$145</f>
        <v>0</v>
      </c>
      <c r="Z60" s="154">
        <f>Z43*Parametre!$D$145</f>
        <v>0</v>
      </c>
      <c r="AA60" s="154">
        <f>AA43*Parametre!$D$145</f>
        <v>0</v>
      </c>
      <c r="AB60" s="154">
        <f>AB43*Parametre!$D$145</f>
        <v>0</v>
      </c>
      <c r="AC60" s="154">
        <f>AC43*Parametre!$D$145</f>
        <v>0</v>
      </c>
      <c r="AD60" s="154">
        <f>AD43*Parametre!$D$145</f>
        <v>0</v>
      </c>
      <c r="AE60" s="154">
        <f>AE43*Parametre!$D$145</f>
        <v>0</v>
      </c>
      <c r="AF60" s="154">
        <f>AF43*Parametre!$D$145</f>
        <v>0</v>
      </c>
      <c r="AG60" s="154">
        <f>AG43*Parametre!$D$145</f>
        <v>0</v>
      </c>
      <c r="AH60" s="154">
        <f>AH43*Parametre!$D$145</f>
        <v>0</v>
      </c>
      <c r="AI60" s="154">
        <f>AI43*Parametre!$D$145</f>
        <v>0</v>
      </c>
      <c r="AJ60" s="154">
        <f>AJ43*Parametre!$D$145</f>
        <v>0</v>
      </c>
      <c r="AK60" s="154">
        <f>AK43*Parametre!$D$145</f>
        <v>0</v>
      </c>
      <c r="AL60" s="154">
        <f>AL43*Parametre!$D$145</f>
        <v>0</v>
      </c>
      <c r="AM60" s="154">
        <f>AM43*Parametre!$D$145</f>
        <v>0</v>
      </c>
      <c r="AN60" s="154">
        <f>AN43*Parametre!$D$145</f>
        <v>0</v>
      </c>
      <c r="AO60" s="154">
        <f>AO43*Parametre!$D$145</f>
        <v>0</v>
      </c>
      <c r="AP60" s="154">
        <f>AP43*Parametre!$D$145</f>
        <v>0</v>
      </c>
      <c r="AQ60" s="154">
        <f>AQ43*Parametre!$D$145</f>
        <v>0</v>
      </c>
    </row>
    <row r="61" spans="2:43" x14ac:dyDescent="0.3">
      <c r="B61" s="142" t="s">
        <v>382</v>
      </c>
      <c r="C61" s="154">
        <f t="shared" ref="C61:C73" si="49">SUM(D61:AQ61)</f>
        <v>0</v>
      </c>
      <c r="D61" s="154">
        <f>D44*Parametre!$D$146</f>
        <v>0</v>
      </c>
      <c r="E61" s="154">
        <f>E44*Parametre!$D$146</f>
        <v>0</v>
      </c>
      <c r="F61" s="154">
        <f>F44*Parametre!$D$146</f>
        <v>0</v>
      </c>
      <c r="G61" s="154">
        <f>G44*Parametre!$D$146</f>
        <v>0</v>
      </c>
      <c r="H61" s="154">
        <f>H44*Parametre!$D$146</f>
        <v>0</v>
      </c>
      <c r="I61" s="154">
        <f>I44*Parametre!$D$146</f>
        <v>0</v>
      </c>
      <c r="J61" s="154">
        <f>J44*Parametre!$D$146</f>
        <v>0</v>
      </c>
      <c r="K61" s="154">
        <f>K44*Parametre!$D$146</f>
        <v>0</v>
      </c>
      <c r="L61" s="154">
        <f>L44*Parametre!$D$146</f>
        <v>0</v>
      </c>
      <c r="M61" s="154">
        <f>M44*Parametre!$D$146</f>
        <v>0</v>
      </c>
      <c r="N61" s="154">
        <f>N44*Parametre!$D$146</f>
        <v>0</v>
      </c>
      <c r="O61" s="154">
        <f>O44*Parametre!$D$146</f>
        <v>0</v>
      </c>
      <c r="P61" s="154">
        <f>P44*Parametre!$D$146</f>
        <v>0</v>
      </c>
      <c r="Q61" s="154">
        <f>Q44*Parametre!$D$146</f>
        <v>0</v>
      </c>
      <c r="R61" s="154">
        <f>R44*Parametre!$D$146</f>
        <v>0</v>
      </c>
      <c r="S61" s="154">
        <f>S44*Parametre!$D$146</f>
        <v>0</v>
      </c>
      <c r="T61" s="154">
        <f>T44*Parametre!$D$146</f>
        <v>0</v>
      </c>
      <c r="U61" s="154">
        <f>U44*Parametre!$D$146</f>
        <v>0</v>
      </c>
      <c r="V61" s="154">
        <f>V44*Parametre!$D$146</f>
        <v>0</v>
      </c>
      <c r="W61" s="154">
        <f>W44*Parametre!$D$146</f>
        <v>0</v>
      </c>
      <c r="X61" s="154">
        <f>X44*Parametre!$D$146</f>
        <v>0</v>
      </c>
      <c r="Y61" s="154">
        <f>Y44*Parametre!$D$146</f>
        <v>0</v>
      </c>
      <c r="Z61" s="154">
        <f>Z44*Parametre!$D$146</f>
        <v>0</v>
      </c>
      <c r="AA61" s="154">
        <f>AA44*Parametre!$D$146</f>
        <v>0</v>
      </c>
      <c r="AB61" s="154">
        <f>AB44*Parametre!$D$146</f>
        <v>0</v>
      </c>
      <c r="AC61" s="154">
        <f>AC44*Parametre!$D$146</f>
        <v>0</v>
      </c>
      <c r="AD61" s="154">
        <f>AD44*Parametre!$D$146</f>
        <v>0</v>
      </c>
      <c r="AE61" s="154">
        <f>AE44*Parametre!$D$146</f>
        <v>0</v>
      </c>
      <c r="AF61" s="154">
        <f>AF44*Parametre!$D$146</f>
        <v>0</v>
      </c>
      <c r="AG61" s="154">
        <f>AG44*Parametre!$D$146</f>
        <v>0</v>
      </c>
      <c r="AH61" s="154">
        <f>AH44*Parametre!$D$146</f>
        <v>0</v>
      </c>
      <c r="AI61" s="154">
        <f>AI44*Parametre!$D$146</f>
        <v>0</v>
      </c>
      <c r="AJ61" s="154">
        <f>AJ44*Parametre!$D$146</f>
        <v>0</v>
      </c>
      <c r="AK61" s="154">
        <f>AK44*Parametre!$D$146</f>
        <v>0</v>
      </c>
      <c r="AL61" s="154">
        <f>AL44*Parametre!$D$146</f>
        <v>0</v>
      </c>
      <c r="AM61" s="154">
        <f>AM44*Parametre!$D$146</f>
        <v>0</v>
      </c>
      <c r="AN61" s="154">
        <f>AN44*Parametre!$D$146</f>
        <v>0</v>
      </c>
      <c r="AO61" s="154">
        <f>AO44*Parametre!$D$146</f>
        <v>0</v>
      </c>
      <c r="AP61" s="154">
        <f>AP44*Parametre!$D$146</f>
        <v>0</v>
      </c>
      <c r="AQ61" s="154">
        <f>AQ44*Parametre!$D$146</f>
        <v>0</v>
      </c>
    </row>
    <row r="62" spans="2:43" x14ac:dyDescent="0.3">
      <c r="B62" s="142" t="s">
        <v>383</v>
      </c>
      <c r="C62" s="154">
        <f t="shared" si="49"/>
        <v>0</v>
      </c>
      <c r="D62" s="154">
        <f>D45*Parametre!$D$147</f>
        <v>0</v>
      </c>
      <c r="E62" s="154">
        <f>E45*Parametre!$D$147</f>
        <v>0</v>
      </c>
      <c r="F62" s="154">
        <f>F45*Parametre!$D$147</f>
        <v>0</v>
      </c>
      <c r="G62" s="154">
        <f>G45*Parametre!$D$147</f>
        <v>0</v>
      </c>
      <c r="H62" s="154">
        <f>H45*Parametre!$D$147</f>
        <v>0</v>
      </c>
      <c r="I62" s="154">
        <f>I45*Parametre!$D$147</f>
        <v>0</v>
      </c>
      <c r="J62" s="154">
        <f>J45*Parametre!$D$147</f>
        <v>0</v>
      </c>
      <c r="K62" s="154">
        <f>K45*Parametre!$D$147</f>
        <v>0</v>
      </c>
      <c r="L62" s="154">
        <f>L45*Parametre!$D$147</f>
        <v>0</v>
      </c>
      <c r="M62" s="154">
        <f>M45*Parametre!$D$147</f>
        <v>0</v>
      </c>
      <c r="N62" s="154">
        <f>N45*Parametre!$D$147</f>
        <v>0</v>
      </c>
      <c r="O62" s="154">
        <f>O45*Parametre!$D$147</f>
        <v>0</v>
      </c>
      <c r="P62" s="154">
        <f>P45*Parametre!$D$147</f>
        <v>0</v>
      </c>
      <c r="Q62" s="154">
        <f>Q45*Parametre!$D$147</f>
        <v>0</v>
      </c>
      <c r="R62" s="154">
        <f>R45*Parametre!$D$147</f>
        <v>0</v>
      </c>
      <c r="S62" s="154">
        <f>S45*Parametre!$D$147</f>
        <v>0</v>
      </c>
      <c r="T62" s="154">
        <f>T45*Parametre!$D$147</f>
        <v>0</v>
      </c>
      <c r="U62" s="154">
        <f>U45*Parametre!$D$147</f>
        <v>0</v>
      </c>
      <c r="V62" s="154">
        <f>V45*Parametre!$D$147</f>
        <v>0</v>
      </c>
      <c r="W62" s="154">
        <f>W45*Parametre!$D$147</f>
        <v>0</v>
      </c>
      <c r="X62" s="154">
        <f>X45*Parametre!$D$147</f>
        <v>0</v>
      </c>
      <c r="Y62" s="154">
        <f>Y45*Parametre!$D$147</f>
        <v>0</v>
      </c>
      <c r="Z62" s="154">
        <f>Z45*Parametre!$D$147</f>
        <v>0</v>
      </c>
      <c r="AA62" s="154">
        <f>AA45*Parametre!$D$147</f>
        <v>0</v>
      </c>
      <c r="AB62" s="154">
        <f>AB45*Parametre!$D$147</f>
        <v>0</v>
      </c>
      <c r="AC62" s="154">
        <f>AC45*Parametre!$D$147</f>
        <v>0</v>
      </c>
      <c r="AD62" s="154">
        <f>AD45*Parametre!$D$147</f>
        <v>0</v>
      </c>
      <c r="AE62" s="154">
        <f>AE45*Parametre!$D$147</f>
        <v>0</v>
      </c>
      <c r="AF62" s="154">
        <f>AF45*Parametre!$D$147</f>
        <v>0</v>
      </c>
      <c r="AG62" s="154">
        <f>AG45*Parametre!$D$147</f>
        <v>0</v>
      </c>
      <c r="AH62" s="154">
        <f>AH45*Parametre!$D$147</f>
        <v>0</v>
      </c>
      <c r="AI62" s="154">
        <f>AI45*Parametre!$D$147</f>
        <v>0</v>
      </c>
      <c r="AJ62" s="154">
        <f>AJ45*Parametre!$D$147</f>
        <v>0</v>
      </c>
      <c r="AK62" s="154">
        <f>AK45*Parametre!$D$147</f>
        <v>0</v>
      </c>
      <c r="AL62" s="154">
        <f>AL45*Parametre!$D$147</f>
        <v>0</v>
      </c>
      <c r="AM62" s="154">
        <f>AM45*Parametre!$D$147</f>
        <v>0</v>
      </c>
      <c r="AN62" s="154">
        <f>AN45*Parametre!$D$147</f>
        <v>0</v>
      </c>
      <c r="AO62" s="154">
        <f>AO45*Parametre!$D$147</f>
        <v>0</v>
      </c>
      <c r="AP62" s="154">
        <f>AP45*Parametre!$D$147</f>
        <v>0</v>
      </c>
      <c r="AQ62" s="154">
        <f>AQ45*Parametre!$D$147</f>
        <v>0</v>
      </c>
    </row>
    <row r="63" spans="2:43" x14ac:dyDescent="0.3">
      <c r="B63" s="142" t="s">
        <v>384</v>
      </c>
      <c r="C63" s="154">
        <f t="shared" si="49"/>
        <v>0</v>
      </c>
      <c r="D63" s="154">
        <f>D46*Parametre!$D$148</f>
        <v>0</v>
      </c>
      <c r="E63" s="154">
        <f>E46*Parametre!$D$148</f>
        <v>0</v>
      </c>
      <c r="F63" s="154">
        <f>F46*Parametre!$D$148</f>
        <v>0</v>
      </c>
      <c r="G63" s="154">
        <f>G46*Parametre!$D$148</f>
        <v>0</v>
      </c>
      <c r="H63" s="154">
        <f>H46*Parametre!$D$148</f>
        <v>0</v>
      </c>
      <c r="I63" s="154">
        <f>I46*Parametre!$D$148</f>
        <v>0</v>
      </c>
      <c r="J63" s="154">
        <f>J46*Parametre!$D$148</f>
        <v>0</v>
      </c>
      <c r="K63" s="154">
        <f>K46*Parametre!$D$148</f>
        <v>0</v>
      </c>
      <c r="L63" s="154">
        <f>L46*Parametre!$D$148</f>
        <v>0</v>
      </c>
      <c r="M63" s="154">
        <f>M46*Parametre!$D$148</f>
        <v>0</v>
      </c>
      <c r="N63" s="154">
        <f>N46*Parametre!$D$148</f>
        <v>0</v>
      </c>
      <c r="O63" s="154">
        <f>O46*Parametre!$D$148</f>
        <v>0</v>
      </c>
      <c r="P63" s="154">
        <f>P46*Parametre!$D$148</f>
        <v>0</v>
      </c>
      <c r="Q63" s="154">
        <f>Q46*Parametre!$D$148</f>
        <v>0</v>
      </c>
      <c r="R63" s="154">
        <f>R46*Parametre!$D$148</f>
        <v>0</v>
      </c>
      <c r="S63" s="154">
        <f>S46*Parametre!$D$148</f>
        <v>0</v>
      </c>
      <c r="T63" s="154">
        <f>T46*Parametre!$D$148</f>
        <v>0</v>
      </c>
      <c r="U63" s="154">
        <f>U46*Parametre!$D$148</f>
        <v>0</v>
      </c>
      <c r="V63" s="154">
        <f>V46*Parametre!$D$148</f>
        <v>0</v>
      </c>
      <c r="W63" s="154">
        <f>W46*Parametre!$D$148</f>
        <v>0</v>
      </c>
      <c r="X63" s="154">
        <f>X46*Parametre!$D$148</f>
        <v>0</v>
      </c>
      <c r="Y63" s="154">
        <f>Y46*Parametre!$D$148</f>
        <v>0</v>
      </c>
      <c r="Z63" s="154">
        <f>Z46*Parametre!$D$148</f>
        <v>0</v>
      </c>
      <c r="AA63" s="154">
        <f>AA46*Parametre!$D$148</f>
        <v>0</v>
      </c>
      <c r="AB63" s="154">
        <f>AB46*Parametre!$D$148</f>
        <v>0</v>
      </c>
      <c r="AC63" s="154">
        <f>AC46*Parametre!$D$148</f>
        <v>0</v>
      </c>
      <c r="AD63" s="154">
        <f>AD46*Parametre!$D$148</f>
        <v>0</v>
      </c>
      <c r="AE63" s="154">
        <f>AE46*Parametre!$D$148</f>
        <v>0</v>
      </c>
      <c r="AF63" s="154">
        <f>AF46*Parametre!$D$148</f>
        <v>0</v>
      </c>
      <c r="AG63" s="154">
        <f>AG46*Parametre!$D$148</f>
        <v>0</v>
      </c>
      <c r="AH63" s="154">
        <f>AH46*Parametre!$D$148</f>
        <v>0</v>
      </c>
      <c r="AI63" s="154">
        <f>AI46*Parametre!$D$148</f>
        <v>0</v>
      </c>
      <c r="AJ63" s="154">
        <f>AJ46*Parametre!$D$148</f>
        <v>0</v>
      </c>
      <c r="AK63" s="154">
        <f>AK46*Parametre!$D$148</f>
        <v>0</v>
      </c>
      <c r="AL63" s="154">
        <f>AL46*Parametre!$D$148</f>
        <v>0</v>
      </c>
      <c r="AM63" s="154">
        <f>AM46*Parametre!$D$148</f>
        <v>0</v>
      </c>
      <c r="AN63" s="154">
        <f>AN46*Parametre!$D$148</f>
        <v>0</v>
      </c>
      <c r="AO63" s="154">
        <f>AO46*Parametre!$D$148</f>
        <v>0</v>
      </c>
      <c r="AP63" s="154">
        <f>AP46*Parametre!$D$148</f>
        <v>0</v>
      </c>
      <c r="AQ63" s="154">
        <f>AQ46*Parametre!$D$148</f>
        <v>0</v>
      </c>
    </row>
    <row r="64" spans="2:43" x14ac:dyDescent="0.3">
      <c r="B64" s="142" t="s">
        <v>385</v>
      </c>
      <c r="C64" s="154">
        <f t="shared" si="49"/>
        <v>0</v>
      </c>
      <c r="D64" s="154">
        <f>D47*Parametre!$D$149</f>
        <v>0</v>
      </c>
      <c r="E64" s="154">
        <f>E47*Parametre!$D$149</f>
        <v>0</v>
      </c>
      <c r="F64" s="154">
        <f>F47*Parametre!$D$149</f>
        <v>0</v>
      </c>
      <c r="G64" s="154">
        <f>G47*Parametre!$D$149</f>
        <v>0</v>
      </c>
      <c r="H64" s="154">
        <f>H47*Parametre!$D$149</f>
        <v>0</v>
      </c>
      <c r="I64" s="154">
        <f>I47*Parametre!$D$149</f>
        <v>0</v>
      </c>
      <c r="J64" s="154">
        <f>J47*Parametre!$D$149</f>
        <v>0</v>
      </c>
      <c r="K64" s="154">
        <f>K47*Parametre!$D$149</f>
        <v>0</v>
      </c>
      <c r="L64" s="154">
        <f>L47*Parametre!$D$149</f>
        <v>0</v>
      </c>
      <c r="M64" s="154">
        <f>M47*Parametre!$D$149</f>
        <v>0</v>
      </c>
      <c r="N64" s="154">
        <f>N47*Parametre!$D$149</f>
        <v>0</v>
      </c>
      <c r="O64" s="154">
        <f>O47*Parametre!$D$149</f>
        <v>0</v>
      </c>
      <c r="P64" s="154">
        <f>P47*Parametre!$D$149</f>
        <v>0</v>
      </c>
      <c r="Q64" s="154">
        <f>Q47*Parametre!$D$149</f>
        <v>0</v>
      </c>
      <c r="R64" s="154">
        <f>R47*Parametre!$D$149</f>
        <v>0</v>
      </c>
      <c r="S64" s="154">
        <f>S47*Parametre!$D$149</f>
        <v>0</v>
      </c>
      <c r="T64" s="154">
        <f>T47*Parametre!$D$149</f>
        <v>0</v>
      </c>
      <c r="U64" s="154">
        <f>U47*Parametre!$D$149</f>
        <v>0</v>
      </c>
      <c r="V64" s="154">
        <f>V47*Parametre!$D$149</f>
        <v>0</v>
      </c>
      <c r="W64" s="154">
        <f>W47*Parametre!$D$149</f>
        <v>0</v>
      </c>
      <c r="X64" s="154">
        <f>X47*Parametre!$D$149</f>
        <v>0</v>
      </c>
      <c r="Y64" s="154">
        <f>Y47*Parametre!$D$149</f>
        <v>0</v>
      </c>
      <c r="Z64" s="154">
        <f>Z47*Parametre!$D$149</f>
        <v>0</v>
      </c>
      <c r="AA64" s="154">
        <f>AA47*Parametre!$D$149</f>
        <v>0</v>
      </c>
      <c r="AB64" s="154">
        <f>AB47*Parametre!$D$149</f>
        <v>0</v>
      </c>
      <c r="AC64" s="154">
        <f>AC47*Parametre!$D$149</f>
        <v>0</v>
      </c>
      <c r="AD64" s="154">
        <f>AD47*Parametre!$D$149</f>
        <v>0</v>
      </c>
      <c r="AE64" s="154">
        <f>AE47*Parametre!$D$149</f>
        <v>0</v>
      </c>
      <c r="AF64" s="154">
        <f>AF47*Parametre!$D$149</f>
        <v>0</v>
      </c>
      <c r="AG64" s="154">
        <f>AG47*Parametre!$D$149</f>
        <v>0</v>
      </c>
      <c r="AH64" s="154">
        <f>AH47*Parametre!$D$149</f>
        <v>0</v>
      </c>
      <c r="AI64" s="154">
        <f>AI47*Parametre!$D$149</f>
        <v>0</v>
      </c>
      <c r="AJ64" s="154">
        <f>AJ47*Parametre!$D$149</f>
        <v>0</v>
      </c>
      <c r="AK64" s="154">
        <f>AK47*Parametre!$D$149</f>
        <v>0</v>
      </c>
      <c r="AL64" s="154">
        <f>AL47*Parametre!$D$149</f>
        <v>0</v>
      </c>
      <c r="AM64" s="154">
        <f>AM47*Parametre!$D$149</f>
        <v>0</v>
      </c>
      <c r="AN64" s="154">
        <f>AN47*Parametre!$D$149</f>
        <v>0</v>
      </c>
      <c r="AO64" s="154">
        <f>AO47*Parametre!$D$149</f>
        <v>0</v>
      </c>
      <c r="AP64" s="154">
        <f>AP47*Parametre!$D$149</f>
        <v>0</v>
      </c>
      <c r="AQ64" s="154">
        <f>AQ47*Parametre!$D$149</f>
        <v>0</v>
      </c>
    </row>
    <row r="65" spans="2:43" x14ac:dyDescent="0.3">
      <c r="B65" s="142" t="s">
        <v>386</v>
      </c>
      <c r="C65" s="154">
        <f t="shared" si="49"/>
        <v>0</v>
      </c>
      <c r="D65" s="154">
        <f>D48*Parametre!$D$150</f>
        <v>0</v>
      </c>
      <c r="E65" s="154">
        <f>E48*Parametre!$D$150</f>
        <v>0</v>
      </c>
      <c r="F65" s="154">
        <f>F48*Parametre!$D$150</f>
        <v>0</v>
      </c>
      <c r="G65" s="154">
        <f>G48*Parametre!$D$150</f>
        <v>0</v>
      </c>
      <c r="H65" s="154">
        <f>H48*Parametre!$D$150</f>
        <v>0</v>
      </c>
      <c r="I65" s="154">
        <f>I48*Parametre!$D$150</f>
        <v>0</v>
      </c>
      <c r="J65" s="154">
        <f>J48*Parametre!$D$150</f>
        <v>0</v>
      </c>
      <c r="K65" s="154">
        <f>K48*Parametre!$D$150</f>
        <v>0</v>
      </c>
      <c r="L65" s="154">
        <f>L48*Parametre!$D$150</f>
        <v>0</v>
      </c>
      <c r="M65" s="154">
        <f>M48*Parametre!$D$150</f>
        <v>0</v>
      </c>
      <c r="N65" s="154">
        <f>N48*Parametre!$D$150</f>
        <v>0</v>
      </c>
      <c r="O65" s="154">
        <f>O48*Parametre!$D$150</f>
        <v>0</v>
      </c>
      <c r="P65" s="154">
        <f>P48*Parametre!$D$150</f>
        <v>0</v>
      </c>
      <c r="Q65" s="154">
        <f>Q48*Parametre!$D$150</f>
        <v>0</v>
      </c>
      <c r="R65" s="154">
        <f>R48*Parametre!$D$150</f>
        <v>0</v>
      </c>
      <c r="S65" s="154">
        <f>S48*Parametre!$D$150</f>
        <v>0</v>
      </c>
      <c r="T65" s="154">
        <f>T48*Parametre!$D$150</f>
        <v>0</v>
      </c>
      <c r="U65" s="154">
        <f>U48*Parametre!$D$150</f>
        <v>0</v>
      </c>
      <c r="V65" s="154">
        <f>V48*Parametre!$D$150</f>
        <v>0</v>
      </c>
      <c r="W65" s="154">
        <f>W48*Parametre!$D$150</f>
        <v>0</v>
      </c>
      <c r="X65" s="154">
        <f>X48*Parametre!$D$150</f>
        <v>0</v>
      </c>
      <c r="Y65" s="154">
        <f>Y48*Parametre!$D$150</f>
        <v>0</v>
      </c>
      <c r="Z65" s="154">
        <f>Z48*Parametre!$D$150</f>
        <v>0</v>
      </c>
      <c r="AA65" s="154">
        <f>AA48*Parametre!$D$150</f>
        <v>0</v>
      </c>
      <c r="AB65" s="154">
        <f>AB48*Parametre!$D$150</f>
        <v>0</v>
      </c>
      <c r="AC65" s="154">
        <f>AC48*Parametre!$D$150</f>
        <v>0</v>
      </c>
      <c r="AD65" s="154">
        <f>AD48*Parametre!$D$150</f>
        <v>0</v>
      </c>
      <c r="AE65" s="154">
        <f>AE48*Parametre!$D$150</f>
        <v>0</v>
      </c>
      <c r="AF65" s="154">
        <f>AF48*Parametre!$D$150</f>
        <v>0</v>
      </c>
      <c r="AG65" s="154">
        <f>AG48*Parametre!$D$150</f>
        <v>0</v>
      </c>
      <c r="AH65" s="154">
        <f>AH48*Parametre!$D$150</f>
        <v>0</v>
      </c>
      <c r="AI65" s="154">
        <f>AI48*Parametre!$D$150</f>
        <v>0</v>
      </c>
      <c r="AJ65" s="154">
        <f>AJ48*Parametre!$D$150</f>
        <v>0</v>
      </c>
      <c r="AK65" s="154">
        <f>AK48*Parametre!$D$150</f>
        <v>0</v>
      </c>
      <c r="AL65" s="154">
        <f>AL48*Parametre!$D$150</f>
        <v>0</v>
      </c>
      <c r="AM65" s="154">
        <f>AM48*Parametre!$D$150</f>
        <v>0</v>
      </c>
      <c r="AN65" s="154">
        <f>AN48*Parametre!$D$150</f>
        <v>0</v>
      </c>
      <c r="AO65" s="154">
        <f>AO48*Parametre!$D$150</f>
        <v>0</v>
      </c>
      <c r="AP65" s="154">
        <f>AP48*Parametre!$D$150</f>
        <v>0</v>
      </c>
      <c r="AQ65" s="154">
        <f>AQ48*Parametre!$D$150</f>
        <v>0</v>
      </c>
    </row>
    <row r="66" spans="2:43" x14ac:dyDescent="0.3">
      <c r="B66" s="142" t="s">
        <v>387</v>
      </c>
      <c r="C66" s="154">
        <f t="shared" si="49"/>
        <v>0</v>
      </c>
      <c r="D66" s="213">
        <f>D49*Parametre!$F$155</f>
        <v>0</v>
      </c>
      <c r="E66" s="213">
        <f>E49*Parametre!$F$155</f>
        <v>0</v>
      </c>
      <c r="F66" s="213">
        <f>F49*Parametre!$F$155</f>
        <v>0</v>
      </c>
      <c r="G66" s="213">
        <f>G49*Parametre!$F$155</f>
        <v>0</v>
      </c>
      <c r="H66" s="213">
        <f>H49*Parametre!$F$155</f>
        <v>0</v>
      </c>
      <c r="I66" s="213">
        <f>I49*Parametre!$F$155</f>
        <v>0</v>
      </c>
      <c r="J66" s="213">
        <f>J49*Parametre!$F$155</f>
        <v>0</v>
      </c>
      <c r="K66" s="213">
        <f>K49*Parametre!$F$155</f>
        <v>0</v>
      </c>
      <c r="L66" s="213">
        <f>L49*Parametre!$F$155</f>
        <v>0</v>
      </c>
      <c r="M66" s="213">
        <f>M49*Parametre!$F$155</f>
        <v>0</v>
      </c>
      <c r="N66" s="213">
        <f>N49*Parametre!$F$155</f>
        <v>0</v>
      </c>
      <c r="O66" s="213">
        <f>O49*Parametre!$F$155</f>
        <v>0</v>
      </c>
      <c r="P66" s="213">
        <f>P49*Parametre!$F$155</f>
        <v>0</v>
      </c>
      <c r="Q66" s="213">
        <f>Q49*Parametre!$F$155</f>
        <v>0</v>
      </c>
      <c r="R66" s="213">
        <f>R49*Parametre!$F$155</f>
        <v>0</v>
      </c>
      <c r="S66" s="213">
        <f>S49*Parametre!$F$155</f>
        <v>0</v>
      </c>
      <c r="T66" s="213">
        <f>T49*Parametre!$F$155</f>
        <v>0</v>
      </c>
      <c r="U66" s="213">
        <f>U49*Parametre!$F$155</f>
        <v>0</v>
      </c>
      <c r="V66" s="213">
        <f>V49*Parametre!$F$155</f>
        <v>0</v>
      </c>
      <c r="W66" s="213">
        <f>W49*Parametre!$F$155</f>
        <v>0</v>
      </c>
      <c r="X66" s="213">
        <f>X49*Parametre!$F$155</f>
        <v>0</v>
      </c>
      <c r="Y66" s="213">
        <f>Y49*Parametre!$F$155</f>
        <v>0</v>
      </c>
      <c r="Z66" s="213">
        <f>Z49*Parametre!$F$155</f>
        <v>0</v>
      </c>
      <c r="AA66" s="213">
        <f>AA49*Parametre!$F$155</f>
        <v>0</v>
      </c>
      <c r="AB66" s="213">
        <f>AB49*Parametre!$F$155</f>
        <v>0</v>
      </c>
      <c r="AC66" s="213">
        <f>AC49*Parametre!$F$155</f>
        <v>0</v>
      </c>
      <c r="AD66" s="213">
        <f>AD49*Parametre!$F$155</f>
        <v>0</v>
      </c>
      <c r="AE66" s="213">
        <f>AE49*Parametre!$F$155</f>
        <v>0</v>
      </c>
      <c r="AF66" s="213">
        <f>AF49*Parametre!$F$155</f>
        <v>0</v>
      </c>
      <c r="AG66" s="213">
        <f>AG49*Parametre!$F$155</f>
        <v>0</v>
      </c>
      <c r="AH66" s="213">
        <f>AH49*Parametre!$F$155</f>
        <v>0</v>
      </c>
      <c r="AI66" s="213">
        <f>AI49*Parametre!$F$155</f>
        <v>0</v>
      </c>
      <c r="AJ66" s="213">
        <f>AJ49*Parametre!$F$155</f>
        <v>0</v>
      </c>
      <c r="AK66" s="213">
        <f>AK49*Parametre!$F$155</f>
        <v>0</v>
      </c>
      <c r="AL66" s="213">
        <f>AL49*Parametre!$F$155</f>
        <v>0</v>
      </c>
      <c r="AM66" s="213">
        <f>AM49*Parametre!$F$155</f>
        <v>0</v>
      </c>
      <c r="AN66" s="213">
        <f>AN49*Parametre!$F$155</f>
        <v>0</v>
      </c>
      <c r="AO66" s="213">
        <f>AO49*Parametre!$F$155</f>
        <v>0</v>
      </c>
      <c r="AP66" s="213">
        <f>AP49*Parametre!$F$155</f>
        <v>0</v>
      </c>
      <c r="AQ66" s="213">
        <f>AQ49*Parametre!$F$155</f>
        <v>0</v>
      </c>
    </row>
    <row r="67" spans="2:43" x14ac:dyDescent="0.3">
      <c r="B67" s="142" t="s">
        <v>388</v>
      </c>
      <c r="C67" s="154">
        <f t="shared" si="49"/>
        <v>0</v>
      </c>
      <c r="D67" s="213">
        <f>D50*Parametre!$F$156</f>
        <v>0</v>
      </c>
      <c r="E67" s="213">
        <f>E50*Parametre!$F$156</f>
        <v>0</v>
      </c>
      <c r="F67" s="213">
        <f>F50*Parametre!$F$156</f>
        <v>0</v>
      </c>
      <c r="G67" s="213">
        <f>G50*Parametre!$F$156</f>
        <v>0</v>
      </c>
      <c r="H67" s="213">
        <f>H50*Parametre!$F$156</f>
        <v>0</v>
      </c>
      <c r="I67" s="213">
        <f>I50*Parametre!$F$156</f>
        <v>0</v>
      </c>
      <c r="J67" s="213">
        <f>J50*Parametre!$F$156</f>
        <v>0</v>
      </c>
      <c r="K67" s="213">
        <f>K50*Parametre!$F$156</f>
        <v>0</v>
      </c>
      <c r="L67" s="213">
        <f>L50*Parametre!$F$156</f>
        <v>0</v>
      </c>
      <c r="M67" s="213">
        <f>M50*Parametre!$F$156</f>
        <v>0</v>
      </c>
      <c r="N67" s="213">
        <f>N50*Parametre!$F$156</f>
        <v>0</v>
      </c>
      <c r="O67" s="213">
        <f>O50*Parametre!$F$156</f>
        <v>0</v>
      </c>
      <c r="P67" s="213">
        <f>P50*Parametre!$F$156</f>
        <v>0</v>
      </c>
      <c r="Q67" s="213">
        <f>Q50*Parametre!$F$156</f>
        <v>0</v>
      </c>
      <c r="R67" s="213">
        <f>R50*Parametre!$F$156</f>
        <v>0</v>
      </c>
      <c r="S67" s="213">
        <f>S50*Parametre!$F$156</f>
        <v>0</v>
      </c>
      <c r="T67" s="213">
        <f>T50*Parametre!$F$156</f>
        <v>0</v>
      </c>
      <c r="U67" s="213">
        <f>U50*Parametre!$F$156</f>
        <v>0</v>
      </c>
      <c r="V67" s="213">
        <f>V50*Parametre!$F$156</f>
        <v>0</v>
      </c>
      <c r="W67" s="213">
        <f>W50*Parametre!$F$156</f>
        <v>0</v>
      </c>
      <c r="X67" s="213">
        <f>X50*Parametre!$F$156</f>
        <v>0</v>
      </c>
      <c r="Y67" s="213">
        <f>Y50*Parametre!$F$156</f>
        <v>0</v>
      </c>
      <c r="Z67" s="213">
        <f>Z50*Parametre!$F$156</f>
        <v>0</v>
      </c>
      <c r="AA67" s="213">
        <f>AA50*Parametre!$F$156</f>
        <v>0</v>
      </c>
      <c r="AB67" s="213">
        <f>AB50*Parametre!$F$156</f>
        <v>0</v>
      </c>
      <c r="AC67" s="213">
        <f>AC50*Parametre!$F$156</f>
        <v>0</v>
      </c>
      <c r="AD67" s="213">
        <f>AD50*Parametre!$F$156</f>
        <v>0</v>
      </c>
      <c r="AE67" s="213">
        <f>AE50*Parametre!$F$156</f>
        <v>0</v>
      </c>
      <c r="AF67" s="213">
        <f>AF50*Parametre!$F$156</f>
        <v>0</v>
      </c>
      <c r="AG67" s="213">
        <f>AG50*Parametre!$F$156</f>
        <v>0</v>
      </c>
      <c r="AH67" s="213">
        <f>AH50*Parametre!$F$156</f>
        <v>0</v>
      </c>
      <c r="AI67" s="213">
        <f>AI50*Parametre!$F$156</f>
        <v>0</v>
      </c>
      <c r="AJ67" s="213">
        <f>AJ50*Parametre!$F$156</f>
        <v>0</v>
      </c>
      <c r="AK67" s="213">
        <f>AK50*Parametre!$F$156</f>
        <v>0</v>
      </c>
      <c r="AL67" s="213">
        <f>AL50*Parametre!$F$156</f>
        <v>0</v>
      </c>
      <c r="AM67" s="213">
        <f>AM50*Parametre!$F$156</f>
        <v>0</v>
      </c>
      <c r="AN67" s="213">
        <f>AN50*Parametre!$F$156</f>
        <v>0</v>
      </c>
      <c r="AO67" s="213">
        <f>AO50*Parametre!$F$156</f>
        <v>0</v>
      </c>
      <c r="AP67" s="213">
        <f>AP50*Parametre!$F$156</f>
        <v>0</v>
      </c>
      <c r="AQ67" s="213">
        <f>AQ50*Parametre!$F$156</f>
        <v>0</v>
      </c>
    </row>
    <row r="68" spans="2:43" x14ac:dyDescent="0.3">
      <c r="B68" s="142" t="s">
        <v>393</v>
      </c>
      <c r="C68" s="154">
        <f t="shared" si="49"/>
        <v>0</v>
      </c>
      <c r="D68" s="213">
        <f>D51*Parametre!$F$157</f>
        <v>0</v>
      </c>
      <c r="E68" s="213">
        <f>E51*Parametre!$F$157</f>
        <v>0</v>
      </c>
      <c r="F68" s="213">
        <f>F51*Parametre!$F$157</f>
        <v>0</v>
      </c>
      <c r="G68" s="213">
        <f>G51*Parametre!$F$157</f>
        <v>0</v>
      </c>
      <c r="H68" s="213">
        <f>H51*Parametre!$F$157</f>
        <v>0</v>
      </c>
      <c r="I68" s="213">
        <f>I51*Parametre!$F$157</f>
        <v>0</v>
      </c>
      <c r="J68" s="213">
        <f>J51*Parametre!$F$157</f>
        <v>0</v>
      </c>
      <c r="K68" s="213">
        <f>K51*Parametre!$F$157</f>
        <v>0</v>
      </c>
      <c r="L68" s="213">
        <f>L51*Parametre!$F$157</f>
        <v>0</v>
      </c>
      <c r="M68" s="213">
        <f>M51*Parametre!$F$157</f>
        <v>0</v>
      </c>
      <c r="N68" s="213">
        <f>N51*Parametre!$F$157</f>
        <v>0</v>
      </c>
      <c r="O68" s="213">
        <f>O51*Parametre!$F$157</f>
        <v>0</v>
      </c>
      <c r="P68" s="213">
        <f>P51*Parametre!$F$157</f>
        <v>0</v>
      </c>
      <c r="Q68" s="213">
        <f>Q51*Parametre!$F$157</f>
        <v>0</v>
      </c>
      <c r="R68" s="213">
        <f>R51*Parametre!$F$157</f>
        <v>0</v>
      </c>
      <c r="S68" s="213">
        <f>S51*Parametre!$F$157</f>
        <v>0</v>
      </c>
      <c r="T68" s="213">
        <f>T51*Parametre!$F$157</f>
        <v>0</v>
      </c>
      <c r="U68" s="213">
        <f>U51*Parametre!$F$157</f>
        <v>0</v>
      </c>
      <c r="V68" s="213">
        <f>V51*Parametre!$F$157</f>
        <v>0</v>
      </c>
      <c r="W68" s="213">
        <f>W51*Parametre!$F$157</f>
        <v>0</v>
      </c>
      <c r="X68" s="213">
        <f>X51*Parametre!$F$157</f>
        <v>0</v>
      </c>
      <c r="Y68" s="213">
        <f>Y51*Parametre!$F$157</f>
        <v>0</v>
      </c>
      <c r="Z68" s="213">
        <f>Z51*Parametre!$F$157</f>
        <v>0</v>
      </c>
      <c r="AA68" s="213">
        <f>AA51*Parametre!$F$157</f>
        <v>0</v>
      </c>
      <c r="AB68" s="213">
        <f>AB51*Parametre!$F$157</f>
        <v>0</v>
      </c>
      <c r="AC68" s="213">
        <f>AC51*Parametre!$F$157</f>
        <v>0</v>
      </c>
      <c r="AD68" s="213">
        <f>AD51*Parametre!$F$157</f>
        <v>0</v>
      </c>
      <c r="AE68" s="213">
        <f>AE51*Parametre!$F$157</f>
        <v>0</v>
      </c>
      <c r="AF68" s="213">
        <f>AF51*Parametre!$F$157</f>
        <v>0</v>
      </c>
      <c r="AG68" s="213">
        <f>AG51*Parametre!$F$157</f>
        <v>0</v>
      </c>
      <c r="AH68" s="213">
        <f>AH51*Parametre!$F$157</f>
        <v>0</v>
      </c>
      <c r="AI68" s="213">
        <f>AI51*Parametre!$F$157</f>
        <v>0</v>
      </c>
      <c r="AJ68" s="213">
        <f>AJ51*Parametre!$F$157</f>
        <v>0</v>
      </c>
      <c r="AK68" s="213">
        <f>AK51*Parametre!$F$157</f>
        <v>0</v>
      </c>
      <c r="AL68" s="213">
        <f>AL51*Parametre!$F$157</f>
        <v>0</v>
      </c>
      <c r="AM68" s="213">
        <f>AM51*Parametre!$F$157</f>
        <v>0</v>
      </c>
      <c r="AN68" s="213">
        <f>AN51*Parametre!$F$157</f>
        <v>0</v>
      </c>
      <c r="AO68" s="213">
        <f>AO51*Parametre!$F$157</f>
        <v>0</v>
      </c>
      <c r="AP68" s="213">
        <f>AP51*Parametre!$F$157</f>
        <v>0</v>
      </c>
      <c r="AQ68" s="213">
        <f>AQ51*Parametre!$F$157</f>
        <v>0</v>
      </c>
    </row>
    <row r="69" spans="2:43" x14ac:dyDescent="0.3">
      <c r="B69" s="142" t="s">
        <v>394</v>
      </c>
      <c r="C69" s="154">
        <f t="shared" si="49"/>
        <v>0</v>
      </c>
      <c r="D69" s="213">
        <f>D52*Parametre!$F$157</f>
        <v>0</v>
      </c>
      <c r="E69" s="213">
        <f>E52*Parametre!$F$157</f>
        <v>0</v>
      </c>
      <c r="F69" s="213">
        <f>F52*Parametre!$F$157</f>
        <v>0</v>
      </c>
      <c r="G69" s="213">
        <f>G52*Parametre!$F$157</f>
        <v>0</v>
      </c>
      <c r="H69" s="213">
        <f>H52*Parametre!$F$157</f>
        <v>0</v>
      </c>
      <c r="I69" s="213">
        <f>I52*Parametre!$F$157</f>
        <v>0</v>
      </c>
      <c r="J69" s="213">
        <f>J52*Parametre!$F$157</f>
        <v>0</v>
      </c>
      <c r="K69" s="213">
        <f>K52*Parametre!$F$157</f>
        <v>0</v>
      </c>
      <c r="L69" s="213">
        <f>L52*Parametre!$F$157</f>
        <v>0</v>
      </c>
      <c r="M69" s="213">
        <f>M52*Parametre!$F$157</f>
        <v>0</v>
      </c>
      <c r="N69" s="213">
        <f>N52*Parametre!$F$157</f>
        <v>0</v>
      </c>
      <c r="O69" s="213">
        <f>O52*Parametre!$F$157</f>
        <v>0</v>
      </c>
      <c r="P69" s="213">
        <f>P52*Parametre!$F$157</f>
        <v>0</v>
      </c>
      <c r="Q69" s="213">
        <f>Q52*Parametre!$F$157</f>
        <v>0</v>
      </c>
      <c r="R69" s="213">
        <f>R52*Parametre!$F$157</f>
        <v>0</v>
      </c>
      <c r="S69" s="213">
        <f>S52*Parametre!$F$157</f>
        <v>0</v>
      </c>
      <c r="T69" s="213">
        <f>T52*Parametre!$F$157</f>
        <v>0</v>
      </c>
      <c r="U69" s="213">
        <f>U52*Parametre!$F$157</f>
        <v>0</v>
      </c>
      <c r="V69" s="213">
        <f>V52*Parametre!$F$157</f>
        <v>0</v>
      </c>
      <c r="W69" s="213">
        <f>W52*Parametre!$F$157</f>
        <v>0</v>
      </c>
      <c r="X69" s="213">
        <f>X52*Parametre!$F$157</f>
        <v>0</v>
      </c>
      <c r="Y69" s="213">
        <f>Y52*Parametre!$F$157</f>
        <v>0</v>
      </c>
      <c r="Z69" s="213">
        <f>Z52*Parametre!$F$157</f>
        <v>0</v>
      </c>
      <c r="AA69" s="213">
        <f>AA52*Parametre!$F$157</f>
        <v>0</v>
      </c>
      <c r="AB69" s="213">
        <f>AB52*Parametre!$F$157</f>
        <v>0</v>
      </c>
      <c r="AC69" s="213">
        <f>AC52*Parametre!$F$157</f>
        <v>0</v>
      </c>
      <c r="AD69" s="213">
        <f>AD52*Parametre!$F$157</f>
        <v>0</v>
      </c>
      <c r="AE69" s="213">
        <f>AE52*Parametre!$F$157</f>
        <v>0</v>
      </c>
      <c r="AF69" s="213">
        <f>AF52*Parametre!$F$157</f>
        <v>0</v>
      </c>
      <c r="AG69" s="213">
        <f>AG52*Parametre!$F$157</f>
        <v>0</v>
      </c>
      <c r="AH69" s="213">
        <f>AH52*Parametre!$F$157</f>
        <v>0</v>
      </c>
      <c r="AI69" s="213">
        <f>AI52*Parametre!$F$157</f>
        <v>0</v>
      </c>
      <c r="AJ69" s="213">
        <f>AJ52*Parametre!$F$157</f>
        <v>0</v>
      </c>
      <c r="AK69" s="213">
        <f>AK52*Parametre!$F$157</f>
        <v>0</v>
      </c>
      <c r="AL69" s="213">
        <f>AL52*Parametre!$F$157</f>
        <v>0</v>
      </c>
      <c r="AM69" s="213">
        <f>AM52*Parametre!$F$157</f>
        <v>0</v>
      </c>
      <c r="AN69" s="213">
        <f>AN52*Parametre!$F$157</f>
        <v>0</v>
      </c>
      <c r="AO69" s="213">
        <f>AO52*Parametre!$F$157</f>
        <v>0</v>
      </c>
      <c r="AP69" s="213">
        <f>AP52*Parametre!$F$157</f>
        <v>0</v>
      </c>
      <c r="AQ69" s="213">
        <f>AQ52*Parametre!$F$157</f>
        <v>0</v>
      </c>
    </row>
    <row r="70" spans="2:43" x14ac:dyDescent="0.3">
      <c r="B70" s="142" t="s">
        <v>389</v>
      </c>
      <c r="C70" s="154">
        <f t="shared" si="49"/>
        <v>0</v>
      </c>
      <c r="D70" s="213">
        <f>D53*Parametre!$D$155</f>
        <v>0</v>
      </c>
      <c r="E70" s="213">
        <f>E53*Parametre!$D$155</f>
        <v>0</v>
      </c>
      <c r="F70" s="213">
        <f>F53*Parametre!$D$155</f>
        <v>0</v>
      </c>
      <c r="G70" s="213">
        <f>G53*Parametre!$D$155</f>
        <v>0</v>
      </c>
      <c r="H70" s="213">
        <f>H53*Parametre!$D$155</f>
        <v>0</v>
      </c>
      <c r="I70" s="213">
        <f>I53*Parametre!$D$155</f>
        <v>0</v>
      </c>
      <c r="J70" s="213">
        <f>J53*Parametre!$D$155</f>
        <v>0</v>
      </c>
      <c r="K70" s="213">
        <f>K53*Parametre!$D$155</f>
        <v>0</v>
      </c>
      <c r="L70" s="213">
        <f>L53*Parametre!$D$155</f>
        <v>0</v>
      </c>
      <c r="M70" s="213">
        <f>M53*Parametre!$D$155</f>
        <v>0</v>
      </c>
      <c r="N70" s="213">
        <f>N53*Parametre!$D$155</f>
        <v>0</v>
      </c>
      <c r="O70" s="213">
        <f>O53*Parametre!$D$155</f>
        <v>0</v>
      </c>
      <c r="P70" s="213">
        <f>P53*Parametre!$D$155</f>
        <v>0</v>
      </c>
      <c r="Q70" s="213">
        <f>Q53*Parametre!$D$155</f>
        <v>0</v>
      </c>
      <c r="R70" s="213">
        <f>R53*Parametre!$D$155</f>
        <v>0</v>
      </c>
      <c r="S70" s="213">
        <f>S53*Parametre!$D$155</f>
        <v>0</v>
      </c>
      <c r="T70" s="213">
        <f>T53*Parametre!$D$155</f>
        <v>0</v>
      </c>
      <c r="U70" s="213">
        <f>U53*Parametre!$D$155</f>
        <v>0</v>
      </c>
      <c r="V70" s="213">
        <f>V53*Parametre!$D$155</f>
        <v>0</v>
      </c>
      <c r="W70" s="213">
        <f>W53*Parametre!$D$155</f>
        <v>0</v>
      </c>
      <c r="X70" s="213">
        <f>X53*Parametre!$D$155</f>
        <v>0</v>
      </c>
      <c r="Y70" s="213">
        <f>Y53*Parametre!$D$155</f>
        <v>0</v>
      </c>
      <c r="Z70" s="213">
        <f>Z53*Parametre!$D$155</f>
        <v>0</v>
      </c>
      <c r="AA70" s="213">
        <f>AA53*Parametre!$D$155</f>
        <v>0</v>
      </c>
      <c r="AB70" s="213">
        <f>AB53*Parametre!$D$155</f>
        <v>0</v>
      </c>
      <c r="AC70" s="213">
        <f>AC53*Parametre!$D$155</f>
        <v>0</v>
      </c>
      <c r="AD70" s="213">
        <f>AD53*Parametre!$D$155</f>
        <v>0</v>
      </c>
      <c r="AE70" s="213">
        <f>AE53*Parametre!$D$155</f>
        <v>0</v>
      </c>
      <c r="AF70" s="213">
        <f>AF53*Parametre!$D$155</f>
        <v>0</v>
      </c>
      <c r="AG70" s="213">
        <f>AG53*Parametre!$D$155</f>
        <v>0</v>
      </c>
      <c r="AH70" s="213">
        <f>AH53*Parametre!$D$155</f>
        <v>0</v>
      </c>
      <c r="AI70" s="213">
        <f>AI53*Parametre!$D$155</f>
        <v>0</v>
      </c>
      <c r="AJ70" s="213">
        <f>AJ53*Parametre!$D$155</f>
        <v>0</v>
      </c>
      <c r="AK70" s="213">
        <f>AK53*Parametre!$D$155</f>
        <v>0</v>
      </c>
      <c r="AL70" s="213">
        <f>AL53*Parametre!$D$155</f>
        <v>0</v>
      </c>
      <c r="AM70" s="213">
        <f>AM53*Parametre!$D$155</f>
        <v>0</v>
      </c>
      <c r="AN70" s="213">
        <f>AN53*Parametre!$D$155</f>
        <v>0</v>
      </c>
      <c r="AO70" s="213">
        <f>AO53*Parametre!$D$155</f>
        <v>0</v>
      </c>
      <c r="AP70" s="213">
        <f>AP53*Parametre!$D$155</f>
        <v>0</v>
      </c>
      <c r="AQ70" s="213">
        <f>AQ53*Parametre!$D$155</f>
        <v>0</v>
      </c>
    </row>
    <row r="71" spans="2:43" x14ac:dyDescent="0.3">
      <c r="B71" s="142" t="s">
        <v>390</v>
      </c>
      <c r="C71" s="154">
        <f t="shared" si="49"/>
        <v>0</v>
      </c>
      <c r="D71" s="213">
        <f>D54*Parametre!$D$156</f>
        <v>0</v>
      </c>
      <c r="E71" s="213">
        <f>E54*Parametre!$D$156</f>
        <v>0</v>
      </c>
      <c r="F71" s="213">
        <f>F54*Parametre!$D$156</f>
        <v>0</v>
      </c>
      <c r="G71" s="213">
        <f>G54*Parametre!$D$156</f>
        <v>0</v>
      </c>
      <c r="H71" s="213">
        <f>H54*Parametre!$D$156</f>
        <v>0</v>
      </c>
      <c r="I71" s="213">
        <f>I54*Parametre!$D$156</f>
        <v>0</v>
      </c>
      <c r="J71" s="213">
        <f>J54*Parametre!$D$156</f>
        <v>0</v>
      </c>
      <c r="K71" s="213">
        <f>K54*Parametre!$D$156</f>
        <v>0</v>
      </c>
      <c r="L71" s="213">
        <f>L54*Parametre!$D$156</f>
        <v>0</v>
      </c>
      <c r="M71" s="213">
        <f>M54*Parametre!$D$156</f>
        <v>0</v>
      </c>
      <c r="N71" s="213">
        <f>N54*Parametre!$D$156</f>
        <v>0</v>
      </c>
      <c r="O71" s="213">
        <f>O54*Parametre!$D$156</f>
        <v>0</v>
      </c>
      <c r="P71" s="213">
        <f>P54*Parametre!$D$156</f>
        <v>0</v>
      </c>
      <c r="Q71" s="213">
        <f>Q54*Parametre!$D$156</f>
        <v>0</v>
      </c>
      <c r="R71" s="213">
        <f>R54*Parametre!$D$156</f>
        <v>0</v>
      </c>
      <c r="S71" s="213">
        <f>S54*Parametre!$D$156</f>
        <v>0</v>
      </c>
      <c r="T71" s="213">
        <f>T54*Parametre!$D$156</f>
        <v>0</v>
      </c>
      <c r="U71" s="213">
        <f>U54*Parametre!$D$156</f>
        <v>0</v>
      </c>
      <c r="V71" s="213">
        <f>V54*Parametre!$D$156</f>
        <v>0</v>
      </c>
      <c r="W71" s="213">
        <f>W54*Parametre!$D$156</f>
        <v>0</v>
      </c>
      <c r="X71" s="213">
        <f>X54*Parametre!$D$156</f>
        <v>0</v>
      </c>
      <c r="Y71" s="213">
        <f>Y54*Parametre!$D$156</f>
        <v>0</v>
      </c>
      <c r="Z71" s="213">
        <f>Z54*Parametre!$D$156</f>
        <v>0</v>
      </c>
      <c r="AA71" s="213">
        <f>AA54*Parametre!$D$156</f>
        <v>0</v>
      </c>
      <c r="AB71" s="213">
        <f>AB54*Parametre!$D$156</f>
        <v>0</v>
      </c>
      <c r="AC71" s="213">
        <f>AC54*Parametre!$D$156</f>
        <v>0</v>
      </c>
      <c r="AD71" s="213">
        <f>AD54*Parametre!$D$156</f>
        <v>0</v>
      </c>
      <c r="AE71" s="213">
        <f>AE54*Parametre!$D$156</f>
        <v>0</v>
      </c>
      <c r="AF71" s="213">
        <f>AF54*Parametre!$D$156</f>
        <v>0</v>
      </c>
      <c r="AG71" s="213">
        <f>AG54*Parametre!$D$156</f>
        <v>0</v>
      </c>
      <c r="AH71" s="213">
        <f>AH54*Parametre!$D$156</f>
        <v>0</v>
      </c>
      <c r="AI71" s="213">
        <f>AI54*Parametre!$D$156</f>
        <v>0</v>
      </c>
      <c r="AJ71" s="213">
        <f>AJ54*Parametre!$D$156</f>
        <v>0</v>
      </c>
      <c r="AK71" s="213">
        <f>AK54*Parametre!$D$156</f>
        <v>0</v>
      </c>
      <c r="AL71" s="213">
        <f>AL54*Parametre!$D$156</f>
        <v>0</v>
      </c>
      <c r="AM71" s="213">
        <f>AM54*Parametre!$D$156</f>
        <v>0</v>
      </c>
      <c r="AN71" s="213">
        <f>AN54*Parametre!$D$156</f>
        <v>0</v>
      </c>
      <c r="AO71" s="213">
        <f>AO54*Parametre!$D$156</f>
        <v>0</v>
      </c>
      <c r="AP71" s="213">
        <f>AP54*Parametre!$D$156</f>
        <v>0</v>
      </c>
      <c r="AQ71" s="213">
        <f>AQ54*Parametre!$D$156</f>
        <v>0</v>
      </c>
    </row>
    <row r="72" spans="2:43" x14ac:dyDescent="0.3">
      <c r="B72" s="142" t="s">
        <v>391</v>
      </c>
      <c r="C72" s="154">
        <f t="shared" si="49"/>
        <v>0</v>
      </c>
      <c r="D72" s="213">
        <f>D55*Parametre!$D$157</f>
        <v>0</v>
      </c>
      <c r="E72" s="213">
        <f>E55*Parametre!$D$157</f>
        <v>0</v>
      </c>
      <c r="F72" s="213">
        <f>F55*Parametre!$D$157</f>
        <v>0</v>
      </c>
      <c r="G72" s="213">
        <f>G55*Parametre!$D$157</f>
        <v>0</v>
      </c>
      <c r="H72" s="213">
        <f>H55*Parametre!$D$157</f>
        <v>0</v>
      </c>
      <c r="I72" s="213">
        <f>I55*Parametre!$D$157</f>
        <v>0</v>
      </c>
      <c r="J72" s="213">
        <f>J55*Parametre!$D$157</f>
        <v>0</v>
      </c>
      <c r="K72" s="213">
        <f>K55*Parametre!$D$157</f>
        <v>0</v>
      </c>
      <c r="L72" s="213">
        <f>L55*Parametre!$D$157</f>
        <v>0</v>
      </c>
      <c r="M72" s="213">
        <f>M55*Parametre!$D$157</f>
        <v>0</v>
      </c>
      <c r="N72" s="213">
        <f>N55*Parametre!$D$157</f>
        <v>0</v>
      </c>
      <c r="O72" s="213">
        <f>O55*Parametre!$D$157</f>
        <v>0</v>
      </c>
      <c r="P72" s="213">
        <f>P55*Parametre!$D$157</f>
        <v>0</v>
      </c>
      <c r="Q72" s="213">
        <f>Q55*Parametre!$D$157</f>
        <v>0</v>
      </c>
      <c r="R72" s="213">
        <f>R55*Parametre!$D$157</f>
        <v>0</v>
      </c>
      <c r="S72" s="213">
        <f>S55*Parametre!$D$157</f>
        <v>0</v>
      </c>
      <c r="T72" s="213">
        <f>T55*Parametre!$D$157</f>
        <v>0</v>
      </c>
      <c r="U72" s="213">
        <f>U55*Parametre!$D$157</f>
        <v>0</v>
      </c>
      <c r="V72" s="213">
        <f>V55*Parametre!$D$157</f>
        <v>0</v>
      </c>
      <c r="W72" s="213">
        <f>W55*Parametre!$D$157</f>
        <v>0</v>
      </c>
      <c r="X72" s="213">
        <f>X55*Parametre!$D$157</f>
        <v>0</v>
      </c>
      <c r="Y72" s="213">
        <f>Y55*Parametre!$D$157</f>
        <v>0</v>
      </c>
      <c r="Z72" s="213">
        <f>Z55*Parametre!$D$157</f>
        <v>0</v>
      </c>
      <c r="AA72" s="213">
        <f>AA55*Parametre!$D$157</f>
        <v>0</v>
      </c>
      <c r="AB72" s="213">
        <f>AB55*Parametre!$D$157</f>
        <v>0</v>
      </c>
      <c r="AC72" s="213">
        <f>AC55*Parametre!$D$157</f>
        <v>0</v>
      </c>
      <c r="AD72" s="213">
        <f>AD55*Parametre!$D$157</f>
        <v>0</v>
      </c>
      <c r="AE72" s="213">
        <f>AE55*Parametre!$D$157</f>
        <v>0</v>
      </c>
      <c r="AF72" s="213">
        <f>AF55*Parametre!$D$157</f>
        <v>0</v>
      </c>
      <c r="AG72" s="213">
        <f>AG55*Parametre!$D$157</f>
        <v>0</v>
      </c>
      <c r="AH72" s="213">
        <f>AH55*Parametre!$D$157</f>
        <v>0</v>
      </c>
      <c r="AI72" s="213">
        <f>AI55*Parametre!$D$157</f>
        <v>0</v>
      </c>
      <c r="AJ72" s="213">
        <f>AJ55*Parametre!$D$157</f>
        <v>0</v>
      </c>
      <c r="AK72" s="213">
        <f>AK55*Parametre!$D$157</f>
        <v>0</v>
      </c>
      <c r="AL72" s="213">
        <f>AL55*Parametre!$D$157</f>
        <v>0</v>
      </c>
      <c r="AM72" s="213">
        <f>AM55*Parametre!$D$157</f>
        <v>0</v>
      </c>
      <c r="AN72" s="213">
        <f>AN55*Parametre!$D$157</f>
        <v>0</v>
      </c>
      <c r="AO72" s="213">
        <f>AO55*Parametre!$D$157</f>
        <v>0</v>
      </c>
      <c r="AP72" s="213">
        <f>AP55*Parametre!$D$157</f>
        <v>0</v>
      </c>
      <c r="AQ72" s="213">
        <f>AQ55*Parametre!$D$157</f>
        <v>0</v>
      </c>
    </row>
    <row r="73" spans="2:43" x14ac:dyDescent="0.3">
      <c r="B73" s="142" t="s">
        <v>392</v>
      </c>
      <c r="C73" s="154">
        <f t="shared" si="49"/>
        <v>0</v>
      </c>
      <c r="D73" s="213">
        <f>D56*Parametre!$D$157</f>
        <v>0</v>
      </c>
      <c r="E73" s="213">
        <f>E56*Parametre!$D$157</f>
        <v>0</v>
      </c>
      <c r="F73" s="213">
        <f>F56*Parametre!$D$157</f>
        <v>0</v>
      </c>
      <c r="G73" s="213">
        <f>G56*Parametre!$D$157</f>
        <v>0</v>
      </c>
      <c r="H73" s="213">
        <f>H56*Parametre!$D$157</f>
        <v>0</v>
      </c>
      <c r="I73" s="213">
        <f>I56*Parametre!$D$157</f>
        <v>0</v>
      </c>
      <c r="J73" s="213">
        <f>J56*Parametre!$D$157</f>
        <v>0</v>
      </c>
      <c r="K73" s="213">
        <f>K56*Parametre!$D$157</f>
        <v>0</v>
      </c>
      <c r="L73" s="213">
        <f>L56*Parametre!$D$157</f>
        <v>0</v>
      </c>
      <c r="M73" s="213">
        <f>M56*Parametre!$D$157</f>
        <v>0</v>
      </c>
      <c r="N73" s="213">
        <f>N56*Parametre!$D$157</f>
        <v>0</v>
      </c>
      <c r="O73" s="213">
        <f>O56*Parametre!$D$157</f>
        <v>0</v>
      </c>
      <c r="P73" s="213">
        <f>P56*Parametre!$D$157</f>
        <v>0</v>
      </c>
      <c r="Q73" s="213">
        <f>Q56*Parametre!$D$157</f>
        <v>0</v>
      </c>
      <c r="R73" s="213">
        <f>R56*Parametre!$D$157</f>
        <v>0</v>
      </c>
      <c r="S73" s="213">
        <f>S56*Parametre!$D$157</f>
        <v>0</v>
      </c>
      <c r="T73" s="213">
        <f>T56*Parametre!$D$157</f>
        <v>0</v>
      </c>
      <c r="U73" s="213">
        <f>U56*Parametre!$D$157</f>
        <v>0</v>
      </c>
      <c r="V73" s="213">
        <f>V56*Parametre!$D$157</f>
        <v>0</v>
      </c>
      <c r="W73" s="213">
        <f>W56*Parametre!$D$157</f>
        <v>0</v>
      </c>
      <c r="X73" s="213">
        <f>X56*Parametre!$D$157</f>
        <v>0</v>
      </c>
      <c r="Y73" s="213">
        <f>Y56*Parametre!$D$157</f>
        <v>0</v>
      </c>
      <c r="Z73" s="213">
        <f>Z56*Parametre!$D$157</f>
        <v>0</v>
      </c>
      <c r="AA73" s="213">
        <f>AA56*Parametre!$D$157</f>
        <v>0</v>
      </c>
      <c r="AB73" s="213">
        <f>AB56*Parametre!$D$157</f>
        <v>0</v>
      </c>
      <c r="AC73" s="213">
        <f>AC56*Parametre!$D$157</f>
        <v>0</v>
      </c>
      <c r="AD73" s="213">
        <f>AD56*Parametre!$D$157</f>
        <v>0</v>
      </c>
      <c r="AE73" s="213">
        <f>AE56*Parametre!$D$157</f>
        <v>0</v>
      </c>
      <c r="AF73" s="213">
        <f>AF56*Parametre!$D$157</f>
        <v>0</v>
      </c>
      <c r="AG73" s="213">
        <f>AG56*Parametre!$D$157</f>
        <v>0</v>
      </c>
      <c r="AH73" s="213">
        <f>AH56*Parametre!$D$157</f>
        <v>0</v>
      </c>
      <c r="AI73" s="213">
        <f>AI56*Parametre!$D$157</f>
        <v>0</v>
      </c>
      <c r="AJ73" s="213">
        <f>AJ56*Parametre!$D$157</f>
        <v>0</v>
      </c>
      <c r="AK73" s="213">
        <f>AK56*Parametre!$D$157</f>
        <v>0</v>
      </c>
      <c r="AL73" s="213">
        <f>AL56*Parametre!$D$157</f>
        <v>0</v>
      </c>
      <c r="AM73" s="213">
        <f>AM56*Parametre!$D$157</f>
        <v>0</v>
      </c>
      <c r="AN73" s="213">
        <f>AN56*Parametre!$D$157</f>
        <v>0</v>
      </c>
      <c r="AO73" s="213">
        <f>AO56*Parametre!$D$157</f>
        <v>0</v>
      </c>
      <c r="AP73" s="213">
        <f>AP56*Parametre!$D$157</f>
        <v>0</v>
      </c>
      <c r="AQ73" s="213">
        <f>AQ56*Parametre!$D$157</f>
        <v>0</v>
      </c>
    </row>
    <row r="74" spans="2:43" x14ac:dyDescent="0.3">
      <c r="B74" s="214" t="s">
        <v>9</v>
      </c>
      <c r="C74" s="210">
        <f>SUM(D74:AQ74)</f>
        <v>0</v>
      </c>
      <c r="D74" s="211">
        <f>SUM(D60:D73)</f>
        <v>0</v>
      </c>
      <c r="E74" s="211">
        <f t="shared" ref="E74:AG74" si="50">SUM(E60:E73)</f>
        <v>0</v>
      </c>
      <c r="F74" s="211">
        <f t="shared" si="50"/>
        <v>0</v>
      </c>
      <c r="G74" s="211">
        <f t="shared" si="50"/>
        <v>0</v>
      </c>
      <c r="H74" s="211">
        <f t="shared" si="50"/>
        <v>0</v>
      </c>
      <c r="I74" s="211">
        <f t="shared" si="50"/>
        <v>0</v>
      </c>
      <c r="J74" s="211">
        <f t="shared" si="50"/>
        <v>0</v>
      </c>
      <c r="K74" s="211">
        <f t="shared" si="50"/>
        <v>0</v>
      </c>
      <c r="L74" s="211">
        <f t="shared" si="50"/>
        <v>0</v>
      </c>
      <c r="M74" s="211">
        <f t="shared" si="50"/>
        <v>0</v>
      </c>
      <c r="N74" s="211">
        <f t="shared" si="50"/>
        <v>0</v>
      </c>
      <c r="O74" s="211">
        <f t="shared" si="50"/>
        <v>0</v>
      </c>
      <c r="P74" s="211">
        <f t="shared" si="50"/>
        <v>0</v>
      </c>
      <c r="Q74" s="211">
        <f t="shared" si="50"/>
        <v>0</v>
      </c>
      <c r="R74" s="211">
        <f t="shared" si="50"/>
        <v>0</v>
      </c>
      <c r="S74" s="211">
        <f t="shared" si="50"/>
        <v>0</v>
      </c>
      <c r="T74" s="211">
        <f t="shared" si="50"/>
        <v>0</v>
      </c>
      <c r="U74" s="211">
        <f t="shared" si="50"/>
        <v>0</v>
      </c>
      <c r="V74" s="211">
        <f t="shared" si="50"/>
        <v>0</v>
      </c>
      <c r="W74" s="211">
        <f t="shared" si="50"/>
        <v>0</v>
      </c>
      <c r="X74" s="211">
        <f t="shared" si="50"/>
        <v>0</v>
      </c>
      <c r="Y74" s="211">
        <f t="shared" si="50"/>
        <v>0</v>
      </c>
      <c r="Z74" s="211">
        <f t="shared" si="50"/>
        <v>0</v>
      </c>
      <c r="AA74" s="211">
        <f t="shared" si="50"/>
        <v>0</v>
      </c>
      <c r="AB74" s="211">
        <f t="shared" si="50"/>
        <v>0</v>
      </c>
      <c r="AC74" s="211">
        <f t="shared" si="50"/>
        <v>0</v>
      </c>
      <c r="AD74" s="211">
        <f t="shared" si="50"/>
        <v>0</v>
      </c>
      <c r="AE74" s="211">
        <f t="shared" si="50"/>
        <v>0</v>
      </c>
      <c r="AF74" s="211">
        <f t="shared" si="50"/>
        <v>0</v>
      </c>
      <c r="AG74" s="211">
        <f t="shared" si="50"/>
        <v>0</v>
      </c>
      <c r="AH74" s="211">
        <f t="shared" ref="AH74:AQ74" si="51">SUM(AH60:AH73)</f>
        <v>0</v>
      </c>
      <c r="AI74" s="211">
        <f t="shared" si="51"/>
        <v>0</v>
      </c>
      <c r="AJ74" s="211">
        <f t="shared" si="51"/>
        <v>0</v>
      </c>
      <c r="AK74" s="211">
        <f t="shared" si="51"/>
        <v>0</v>
      </c>
      <c r="AL74" s="211">
        <f t="shared" si="51"/>
        <v>0</v>
      </c>
      <c r="AM74" s="211">
        <f t="shared" si="51"/>
        <v>0</v>
      </c>
      <c r="AN74" s="211">
        <f t="shared" si="51"/>
        <v>0</v>
      </c>
      <c r="AO74" s="211">
        <f t="shared" si="51"/>
        <v>0</v>
      </c>
      <c r="AP74" s="211">
        <f t="shared" si="51"/>
        <v>0</v>
      </c>
      <c r="AQ74" s="211">
        <f t="shared" si="51"/>
        <v>0</v>
      </c>
    </row>
    <row r="77" spans="2:43" x14ac:dyDescent="0.3">
      <c r="B77" s="142"/>
      <c r="C77" s="142"/>
      <c r="D77" s="142" t="s">
        <v>10</v>
      </c>
      <c r="E77" s="142"/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42"/>
      <c r="R77" s="142"/>
      <c r="S77" s="142"/>
      <c r="T77" s="142"/>
      <c r="U77" s="142"/>
      <c r="V77" s="142"/>
      <c r="W77" s="142"/>
      <c r="X77" s="142"/>
      <c r="Y77" s="142"/>
      <c r="Z77" s="142"/>
      <c r="AA77" s="142"/>
      <c r="AB77" s="142"/>
      <c r="AC77" s="142"/>
      <c r="AD77" s="142"/>
      <c r="AE77" s="142"/>
      <c r="AF77" s="142"/>
      <c r="AG77" s="142"/>
      <c r="AH77" s="142"/>
      <c r="AI77" s="142"/>
      <c r="AJ77" s="142"/>
      <c r="AK77" s="142"/>
      <c r="AL77" s="142"/>
      <c r="AM77" s="142"/>
      <c r="AN77" s="142"/>
      <c r="AO77" s="142"/>
      <c r="AP77" s="142"/>
      <c r="AQ77" s="142"/>
    </row>
    <row r="78" spans="2:43" x14ac:dyDescent="0.3">
      <c r="B78" s="144" t="s">
        <v>376</v>
      </c>
      <c r="C78" s="144"/>
      <c r="D78" s="289">
        <v>1</v>
      </c>
      <c r="E78" s="289">
        <v>2</v>
      </c>
      <c r="F78" s="289">
        <v>3</v>
      </c>
      <c r="G78" s="289">
        <v>4</v>
      </c>
      <c r="H78" s="289">
        <v>5</v>
      </c>
      <c r="I78" s="289">
        <v>6</v>
      </c>
      <c r="J78" s="289">
        <v>7</v>
      </c>
      <c r="K78" s="289">
        <v>8</v>
      </c>
      <c r="L78" s="289">
        <v>9</v>
      </c>
      <c r="M78" s="289">
        <v>10</v>
      </c>
      <c r="N78" s="289">
        <v>11</v>
      </c>
      <c r="O78" s="289">
        <v>12</v>
      </c>
      <c r="P78" s="289">
        <v>13</v>
      </c>
      <c r="Q78" s="289">
        <v>14</v>
      </c>
      <c r="R78" s="289">
        <v>15</v>
      </c>
      <c r="S78" s="289">
        <v>16</v>
      </c>
      <c r="T78" s="289">
        <v>17</v>
      </c>
      <c r="U78" s="289">
        <v>18</v>
      </c>
      <c r="V78" s="289">
        <v>19</v>
      </c>
      <c r="W78" s="289">
        <v>20</v>
      </c>
      <c r="X78" s="289">
        <v>21</v>
      </c>
      <c r="Y78" s="289">
        <v>22</v>
      </c>
      <c r="Z78" s="289">
        <v>23</v>
      </c>
      <c r="AA78" s="289">
        <v>24</v>
      </c>
      <c r="AB78" s="289">
        <v>25</v>
      </c>
      <c r="AC78" s="289">
        <v>26</v>
      </c>
      <c r="AD78" s="289">
        <v>27</v>
      </c>
      <c r="AE78" s="289">
        <v>28</v>
      </c>
      <c r="AF78" s="289">
        <v>29</v>
      </c>
      <c r="AG78" s="289">
        <v>30</v>
      </c>
      <c r="AH78" s="289">
        <v>31</v>
      </c>
      <c r="AI78" s="289">
        <v>32</v>
      </c>
      <c r="AJ78" s="289">
        <v>33</v>
      </c>
      <c r="AK78" s="289">
        <v>34</v>
      </c>
      <c r="AL78" s="289">
        <v>35</v>
      </c>
      <c r="AM78" s="289">
        <v>36</v>
      </c>
      <c r="AN78" s="289">
        <v>37</v>
      </c>
      <c r="AO78" s="289">
        <v>38</v>
      </c>
      <c r="AP78" s="289">
        <v>39</v>
      </c>
      <c r="AQ78" s="289">
        <v>40</v>
      </c>
    </row>
    <row r="79" spans="2:43" x14ac:dyDescent="0.3">
      <c r="B79" s="145" t="s">
        <v>38</v>
      </c>
      <c r="C79" s="263" t="s">
        <v>9</v>
      </c>
      <c r="D79" s="290">
        <f>D4</f>
        <v>2024</v>
      </c>
      <c r="E79" s="290">
        <f t="shared" ref="E79:AG79" si="52">E4</f>
        <v>2025</v>
      </c>
      <c r="F79" s="290">
        <f t="shared" si="52"/>
        <v>2026</v>
      </c>
      <c r="G79" s="290">
        <f t="shared" si="52"/>
        <v>2027</v>
      </c>
      <c r="H79" s="290">
        <f t="shared" si="52"/>
        <v>2028</v>
      </c>
      <c r="I79" s="290">
        <f t="shared" si="52"/>
        <v>2029</v>
      </c>
      <c r="J79" s="290">
        <f t="shared" si="52"/>
        <v>2030</v>
      </c>
      <c r="K79" s="290">
        <f t="shared" si="52"/>
        <v>2031</v>
      </c>
      <c r="L79" s="290">
        <f t="shared" si="52"/>
        <v>2032</v>
      </c>
      <c r="M79" s="290">
        <f t="shared" si="52"/>
        <v>2033</v>
      </c>
      <c r="N79" s="290">
        <f t="shared" si="52"/>
        <v>2034</v>
      </c>
      <c r="O79" s="290">
        <f t="shared" si="52"/>
        <v>2035</v>
      </c>
      <c r="P79" s="290">
        <f t="shared" si="52"/>
        <v>2036</v>
      </c>
      <c r="Q79" s="290">
        <f t="shared" si="52"/>
        <v>2037</v>
      </c>
      <c r="R79" s="290">
        <f t="shared" si="52"/>
        <v>2038</v>
      </c>
      <c r="S79" s="290">
        <f t="shared" si="52"/>
        <v>2039</v>
      </c>
      <c r="T79" s="290">
        <f t="shared" si="52"/>
        <v>2040</v>
      </c>
      <c r="U79" s="290">
        <f t="shared" si="52"/>
        <v>2041</v>
      </c>
      <c r="V79" s="290">
        <f t="shared" si="52"/>
        <v>2042</v>
      </c>
      <c r="W79" s="290">
        <f t="shared" si="52"/>
        <v>2043</v>
      </c>
      <c r="X79" s="290">
        <f t="shared" si="52"/>
        <v>2044</v>
      </c>
      <c r="Y79" s="290">
        <f t="shared" si="52"/>
        <v>2045</v>
      </c>
      <c r="Z79" s="290">
        <f t="shared" si="52"/>
        <v>2046</v>
      </c>
      <c r="AA79" s="290">
        <f t="shared" si="52"/>
        <v>2047</v>
      </c>
      <c r="AB79" s="290">
        <f t="shared" si="52"/>
        <v>2048</v>
      </c>
      <c r="AC79" s="290">
        <f t="shared" si="52"/>
        <v>2049</v>
      </c>
      <c r="AD79" s="290">
        <f t="shared" si="52"/>
        <v>2050</v>
      </c>
      <c r="AE79" s="290">
        <f t="shared" si="52"/>
        <v>2051</v>
      </c>
      <c r="AF79" s="290">
        <f t="shared" si="52"/>
        <v>2052</v>
      </c>
      <c r="AG79" s="290">
        <f t="shared" si="52"/>
        <v>2053</v>
      </c>
      <c r="AH79" s="290">
        <f t="shared" ref="AH79:AQ79" si="53">AH4</f>
        <v>2054</v>
      </c>
      <c r="AI79" s="290">
        <f t="shared" si="53"/>
        <v>2055</v>
      </c>
      <c r="AJ79" s="290">
        <f t="shared" si="53"/>
        <v>2056</v>
      </c>
      <c r="AK79" s="290">
        <f t="shared" si="53"/>
        <v>2057</v>
      </c>
      <c r="AL79" s="290">
        <f t="shared" si="53"/>
        <v>2058</v>
      </c>
      <c r="AM79" s="290">
        <f t="shared" si="53"/>
        <v>2059</v>
      </c>
      <c r="AN79" s="290">
        <f t="shared" si="53"/>
        <v>2060</v>
      </c>
      <c r="AO79" s="290">
        <f t="shared" si="53"/>
        <v>2061</v>
      </c>
      <c r="AP79" s="290">
        <f t="shared" si="53"/>
        <v>2062</v>
      </c>
      <c r="AQ79" s="290">
        <f t="shared" si="53"/>
        <v>2063</v>
      </c>
    </row>
    <row r="80" spans="2:43" x14ac:dyDescent="0.3">
      <c r="B80" s="142" t="s">
        <v>381</v>
      </c>
      <c r="C80" s="154">
        <f>SUM(D80:AQ80)</f>
        <v>0</v>
      </c>
      <c r="D80" s="159"/>
      <c r="E80" s="159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159"/>
      <c r="Z80" s="159"/>
      <c r="AA80" s="159"/>
      <c r="AB80" s="159"/>
      <c r="AC80" s="159"/>
      <c r="AD80" s="159"/>
      <c r="AE80" s="159"/>
      <c r="AF80" s="159"/>
      <c r="AG80" s="159"/>
      <c r="AH80" s="159"/>
      <c r="AI80" s="159"/>
      <c r="AJ80" s="159"/>
      <c r="AK80" s="159"/>
      <c r="AL80" s="159"/>
      <c r="AM80" s="159"/>
      <c r="AN80" s="159"/>
      <c r="AO80" s="159"/>
      <c r="AP80" s="159"/>
      <c r="AQ80" s="159"/>
    </row>
    <row r="81" spans="2:43" x14ac:dyDescent="0.3">
      <c r="B81" s="142" t="s">
        <v>382</v>
      </c>
      <c r="C81" s="154">
        <f t="shared" ref="C81:C93" si="54">SUM(D81:AQ81)</f>
        <v>0</v>
      </c>
      <c r="D81" s="159"/>
      <c r="E81" s="159"/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59"/>
      <c r="Z81" s="159"/>
      <c r="AA81" s="159"/>
      <c r="AB81" s="159"/>
      <c r="AC81" s="159"/>
      <c r="AD81" s="159"/>
      <c r="AE81" s="159"/>
      <c r="AF81" s="159"/>
      <c r="AG81" s="159"/>
      <c r="AH81" s="159"/>
      <c r="AI81" s="159"/>
      <c r="AJ81" s="159"/>
      <c r="AK81" s="159"/>
      <c r="AL81" s="159"/>
      <c r="AM81" s="159"/>
      <c r="AN81" s="159"/>
      <c r="AO81" s="159"/>
      <c r="AP81" s="159"/>
      <c r="AQ81" s="159"/>
    </row>
    <row r="82" spans="2:43" x14ac:dyDescent="0.3">
      <c r="B82" s="142" t="s">
        <v>383</v>
      </c>
      <c r="C82" s="154">
        <f t="shared" si="54"/>
        <v>0</v>
      </c>
      <c r="D82" s="159"/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159"/>
      <c r="R82" s="159"/>
      <c r="S82" s="159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59"/>
      <c r="AF82" s="159"/>
      <c r="AG82" s="159"/>
      <c r="AH82" s="159"/>
      <c r="AI82" s="159"/>
      <c r="AJ82" s="159"/>
      <c r="AK82" s="159"/>
      <c r="AL82" s="159"/>
      <c r="AM82" s="159"/>
      <c r="AN82" s="159"/>
      <c r="AO82" s="159"/>
      <c r="AP82" s="159"/>
      <c r="AQ82" s="159"/>
    </row>
    <row r="83" spans="2:43" x14ac:dyDescent="0.3">
      <c r="B83" s="142" t="s">
        <v>384</v>
      </c>
      <c r="C83" s="154">
        <f t="shared" si="54"/>
        <v>0</v>
      </c>
      <c r="D83" s="159"/>
      <c r="E83" s="159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159"/>
      <c r="R83" s="159"/>
      <c r="S83" s="159"/>
      <c r="T83" s="159"/>
      <c r="U83" s="159"/>
      <c r="V83" s="159"/>
      <c r="W83" s="159"/>
      <c r="X83" s="159"/>
      <c r="Y83" s="159"/>
      <c r="Z83" s="159"/>
      <c r="AA83" s="159"/>
      <c r="AB83" s="159"/>
      <c r="AC83" s="159"/>
      <c r="AD83" s="159"/>
      <c r="AE83" s="159"/>
      <c r="AF83" s="159"/>
      <c r="AG83" s="159"/>
      <c r="AH83" s="159"/>
      <c r="AI83" s="159"/>
      <c r="AJ83" s="159"/>
      <c r="AK83" s="159"/>
      <c r="AL83" s="159"/>
      <c r="AM83" s="159"/>
      <c r="AN83" s="159"/>
      <c r="AO83" s="159"/>
      <c r="AP83" s="159"/>
      <c r="AQ83" s="159"/>
    </row>
    <row r="84" spans="2:43" x14ac:dyDescent="0.3">
      <c r="B84" s="142" t="s">
        <v>385</v>
      </c>
      <c r="C84" s="154">
        <f t="shared" si="54"/>
        <v>0</v>
      </c>
      <c r="D84" s="159"/>
      <c r="E84" s="159"/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59"/>
      <c r="Q84" s="159"/>
      <c r="R84" s="159"/>
      <c r="S84" s="159"/>
      <c r="T84" s="159"/>
      <c r="U84" s="159"/>
      <c r="V84" s="159"/>
      <c r="W84" s="159"/>
      <c r="X84" s="159"/>
      <c r="Y84" s="159"/>
      <c r="Z84" s="159"/>
      <c r="AA84" s="159"/>
      <c r="AB84" s="159"/>
      <c r="AC84" s="159"/>
      <c r="AD84" s="159"/>
      <c r="AE84" s="159"/>
      <c r="AF84" s="159"/>
      <c r="AG84" s="159"/>
      <c r="AH84" s="159"/>
      <c r="AI84" s="159"/>
      <c r="AJ84" s="159"/>
      <c r="AK84" s="159"/>
      <c r="AL84" s="159"/>
      <c r="AM84" s="159"/>
      <c r="AN84" s="159"/>
      <c r="AO84" s="159"/>
      <c r="AP84" s="159"/>
      <c r="AQ84" s="159"/>
    </row>
    <row r="85" spans="2:43" x14ac:dyDescent="0.3">
      <c r="B85" s="142" t="s">
        <v>386</v>
      </c>
      <c r="C85" s="154">
        <f t="shared" si="54"/>
        <v>0</v>
      </c>
      <c r="D85" s="159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59"/>
      <c r="Q85" s="159"/>
      <c r="R85" s="159"/>
      <c r="S85" s="159"/>
      <c r="T85" s="159"/>
      <c r="U85" s="159"/>
      <c r="V85" s="159"/>
      <c r="W85" s="159"/>
      <c r="X85" s="159"/>
      <c r="Y85" s="159"/>
      <c r="Z85" s="159"/>
      <c r="AA85" s="159"/>
      <c r="AB85" s="159"/>
      <c r="AC85" s="159"/>
      <c r="AD85" s="159"/>
      <c r="AE85" s="159"/>
      <c r="AF85" s="159"/>
      <c r="AG85" s="159"/>
      <c r="AH85" s="159"/>
      <c r="AI85" s="159"/>
      <c r="AJ85" s="159"/>
      <c r="AK85" s="159"/>
      <c r="AL85" s="159"/>
      <c r="AM85" s="159"/>
      <c r="AN85" s="159"/>
      <c r="AO85" s="159"/>
      <c r="AP85" s="159"/>
      <c r="AQ85" s="159"/>
    </row>
    <row r="86" spans="2:43" x14ac:dyDescent="0.3">
      <c r="B86" s="142" t="s">
        <v>387</v>
      </c>
      <c r="C86" s="154">
        <f t="shared" si="54"/>
        <v>0</v>
      </c>
      <c r="D86" s="159"/>
      <c r="E86" s="159"/>
      <c r="F86" s="159"/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159"/>
      <c r="AE86" s="159"/>
      <c r="AF86" s="159"/>
      <c r="AG86" s="159"/>
      <c r="AH86" s="159"/>
      <c r="AI86" s="159"/>
      <c r="AJ86" s="159"/>
      <c r="AK86" s="159"/>
      <c r="AL86" s="159"/>
      <c r="AM86" s="159"/>
      <c r="AN86" s="159"/>
      <c r="AO86" s="159"/>
      <c r="AP86" s="159"/>
      <c r="AQ86" s="159"/>
    </row>
    <row r="87" spans="2:43" x14ac:dyDescent="0.3">
      <c r="B87" s="142" t="s">
        <v>388</v>
      </c>
      <c r="C87" s="154">
        <f t="shared" si="54"/>
        <v>0</v>
      </c>
      <c r="D87" s="159"/>
      <c r="E87" s="159"/>
      <c r="F87" s="159"/>
      <c r="G87" s="159"/>
      <c r="H87" s="159"/>
      <c r="I87" s="159"/>
      <c r="J87" s="159"/>
      <c r="K87" s="159"/>
      <c r="L87" s="159"/>
      <c r="M87" s="159"/>
      <c r="N87" s="159"/>
      <c r="O87" s="159"/>
      <c r="P87" s="159"/>
      <c r="Q87" s="159"/>
      <c r="R87" s="159"/>
      <c r="S87" s="159"/>
      <c r="T87" s="159"/>
      <c r="U87" s="159"/>
      <c r="V87" s="159"/>
      <c r="W87" s="159"/>
      <c r="X87" s="159"/>
      <c r="Y87" s="159"/>
      <c r="Z87" s="159"/>
      <c r="AA87" s="159"/>
      <c r="AB87" s="159"/>
      <c r="AC87" s="159"/>
      <c r="AD87" s="159"/>
      <c r="AE87" s="159"/>
      <c r="AF87" s="159"/>
      <c r="AG87" s="159"/>
      <c r="AH87" s="159"/>
      <c r="AI87" s="159"/>
      <c r="AJ87" s="159"/>
      <c r="AK87" s="159"/>
      <c r="AL87" s="159"/>
      <c r="AM87" s="159"/>
      <c r="AN87" s="159"/>
      <c r="AO87" s="159"/>
      <c r="AP87" s="159"/>
      <c r="AQ87" s="159"/>
    </row>
    <row r="88" spans="2:43" x14ac:dyDescent="0.3">
      <c r="B88" s="142" t="s">
        <v>393</v>
      </c>
      <c r="C88" s="154">
        <f t="shared" si="54"/>
        <v>0</v>
      </c>
      <c r="D88" s="159"/>
      <c r="E88" s="159"/>
      <c r="F88" s="159"/>
      <c r="G88" s="159"/>
      <c r="H88" s="159"/>
      <c r="I88" s="159"/>
      <c r="J88" s="159"/>
      <c r="K88" s="159"/>
      <c r="L88" s="159"/>
      <c r="M88" s="159"/>
      <c r="N88" s="159"/>
      <c r="O88" s="159"/>
      <c r="P88" s="159"/>
      <c r="Q88" s="159"/>
      <c r="R88" s="159"/>
      <c r="S88" s="159"/>
      <c r="T88" s="159"/>
      <c r="U88" s="159"/>
      <c r="V88" s="159"/>
      <c r="W88" s="159"/>
      <c r="X88" s="159"/>
      <c r="Y88" s="159"/>
      <c r="Z88" s="159"/>
      <c r="AA88" s="159"/>
      <c r="AB88" s="159"/>
      <c r="AC88" s="159"/>
      <c r="AD88" s="159"/>
      <c r="AE88" s="159"/>
      <c r="AF88" s="159"/>
      <c r="AG88" s="159"/>
      <c r="AH88" s="159"/>
      <c r="AI88" s="159"/>
      <c r="AJ88" s="159"/>
      <c r="AK88" s="159"/>
      <c r="AL88" s="159"/>
      <c r="AM88" s="159"/>
      <c r="AN88" s="159"/>
      <c r="AO88" s="159"/>
      <c r="AP88" s="159"/>
      <c r="AQ88" s="159"/>
    </row>
    <row r="89" spans="2:43" x14ac:dyDescent="0.3">
      <c r="B89" s="142" t="s">
        <v>394</v>
      </c>
      <c r="C89" s="154">
        <f t="shared" si="54"/>
        <v>0</v>
      </c>
      <c r="D89" s="159"/>
      <c r="E89" s="159"/>
      <c r="F89" s="159"/>
      <c r="G89" s="159"/>
      <c r="H89" s="159"/>
      <c r="I89" s="159"/>
      <c r="J89" s="159"/>
      <c r="K89" s="159"/>
      <c r="L89" s="159"/>
      <c r="M89" s="159"/>
      <c r="N89" s="159"/>
      <c r="O89" s="159"/>
      <c r="P89" s="159"/>
      <c r="Q89" s="159"/>
      <c r="R89" s="159"/>
      <c r="S89" s="159"/>
      <c r="T89" s="159"/>
      <c r="U89" s="159"/>
      <c r="V89" s="159"/>
      <c r="W89" s="159"/>
      <c r="X89" s="159"/>
      <c r="Y89" s="159"/>
      <c r="Z89" s="159"/>
      <c r="AA89" s="159"/>
      <c r="AB89" s="159"/>
      <c r="AC89" s="159"/>
      <c r="AD89" s="159"/>
      <c r="AE89" s="159"/>
      <c r="AF89" s="159"/>
      <c r="AG89" s="159"/>
      <c r="AH89" s="159"/>
      <c r="AI89" s="159"/>
      <c r="AJ89" s="159"/>
      <c r="AK89" s="159"/>
      <c r="AL89" s="159"/>
      <c r="AM89" s="159"/>
      <c r="AN89" s="159"/>
      <c r="AO89" s="159"/>
      <c r="AP89" s="159"/>
      <c r="AQ89" s="159"/>
    </row>
    <row r="90" spans="2:43" x14ac:dyDescent="0.3">
      <c r="B90" s="142" t="s">
        <v>389</v>
      </c>
      <c r="C90" s="154">
        <f t="shared" si="54"/>
        <v>0</v>
      </c>
      <c r="D90" s="159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/>
      <c r="AK90" s="159"/>
      <c r="AL90" s="159"/>
      <c r="AM90" s="159"/>
      <c r="AN90" s="159"/>
      <c r="AO90" s="159"/>
      <c r="AP90" s="159"/>
      <c r="AQ90" s="159"/>
    </row>
    <row r="91" spans="2:43" x14ac:dyDescent="0.3">
      <c r="B91" s="142" t="s">
        <v>390</v>
      </c>
      <c r="C91" s="154">
        <f t="shared" si="54"/>
        <v>0</v>
      </c>
      <c r="D91" s="159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/>
      <c r="AK91" s="159"/>
      <c r="AL91" s="159"/>
      <c r="AM91" s="159"/>
      <c r="AN91" s="159"/>
      <c r="AO91" s="159"/>
      <c r="AP91" s="159"/>
      <c r="AQ91" s="159"/>
    </row>
    <row r="92" spans="2:43" x14ac:dyDescent="0.3">
      <c r="B92" s="142" t="s">
        <v>391</v>
      </c>
      <c r="C92" s="154">
        <f t="shared" si="54"/>
        <v>0</v>
      </c>
      <c r="D92" s="159"/>
      <c r="E92" s="159"/>
      <c r="F92" s="159"/>
      <c r="G92" s="159"/>
      <c r="H92" s="159"/>
      <c r="I92" s="159"/>
      <c r="J92" s="159"/>
      <c r="K92" s="159"/>
      <c r="L92" s="159"/>
      <c r="M92" s="159"/>
      <c r="N92" s="159"/>
      <c r="O92" s="159"/>
      <c r="P92" s="159"/>
      <c r="Q92" s="159"/>
      <c r="R92" s="159"/>
      <c r="S92" s="159"/>
      <c r="T92" s="159"/>
      <c r="U92" s="159"/>
      <c r="V92" s="159"/>
      <c r="W92" s="159"/>
      <c r="X92" s="159"/>
      <c r="Y92" s="159"/>
      <c r="Z92" s="159"/>
      <c r="AA92" s="159"/>
      <c r="AB92" s="159"/>
      <c r="AC92" s="159"/>
      <c r="AD92" s="159"/>
      <c r="AE92" s="159"/>
      <c r="AF92" s="159"/>
      <c r="AG92" s="159"/>
      <c r="AH92" s="159"/>
      <c r="AI92" s="159"/>
      <c r="AJ92" s="159"/>
      <c r="AK92" s="159"/>
      <c r="AL92" s="159"/>
      <c r="AM92" s="159"/>
      <c r="AN92" s="159"/>
      <c r="AO92" s="159"/>
      <c r="AP92" s="159"/>
      <c r="AQ92" s="159"/>
    </row>
    <row r="93" spans="2:43" x14ac:dyDescent="0.3">
      <c r="B93" s="142" t="s">
        <v>392</v>
      </c>
      <c r="C93" s="154">
        <f t="shared" si="54"/>
        <v>0</v>
      </c>
      <c r="D93" s="159"/>
      <c r="E93" s="159"/>
      <c r="F93" s="159"/>
      <c r="G93" s="159"/>
      <c r="H93" s="159"/>
      <c r="I93" s="159"/>
      <c r="J93" s="159"/>
      <c r="K93" s="159"/>
      <c r="L93" s="159"/>
      <c r="M93" s="159"/>
      <c r="N93" s="159"/>
      <c r="O93" s="159"/>
      <c r="P93" s="159"/>
      <c r="Q93" s="159"/>
      <c r="R93" s="159"/>
      <c r="S93" s="159"/>
      <c r="T93" s="159"/>
      <c r="U93" s="159"/>
      <c r="V93" s="159"/>
      <c r="W93" s="159"/>
      <c r="X93" s="159"/>
      <c r="Y93" s="159"/>
      <c r="Z93" s="159"/>
      <c r="AA93" s="159"/>
      <c r="AB93" s="159"/>
      <c r="AC93" s="159"/>
      <c r="AD93" s="159"/>
      <c r="AE93" s="159"/>
      <c r="AF93" s="159"/>
      <c r="AG93" s="159"/>
      <c r="AH93" s="159"/>
      <c r="AI93" s="159"/>
      <c r="AJ93" s="159"/>
      <c r="AK93" s="159"/>
      <c r="AL93" s="159"/>
      <c r="AM93" s="159"/>
      <c r="AN93" s="159"/>
      <c r="AO93" s="159"/>
      <c r="AP93" s="159"/>
      <c r="AQ93" s="159"/>
    </row>
    <row r="96" spans="2:43" x14ac:dyDescent="0.3">
      <c r="B96" s="142"/>
      <c r="C96" s="142"/>
      <c r="D96" s="142" t="s">
        <v>10</v>
      </c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  <c r="P96" s="142"/>
      <c r="Q96" s="142"/>
      <c r="R96" s="142"/>
      <c r="S96" s="142"/>
      <c r="T96" s="142"/>
      <c r="U96" s="142"/>
      <c r="V96" s="142"/>
      <c r="W96" s="142"/>
      <c r="X96" s="142"/>
      <c r="Y96" s="142"/>
      <c r="Z96" s="142"/>
      <c r="AA96" s="142"/>
      <c r="AB96" s="142"/>
      <c r="AC96" s="142"/>
      <c r="AD96" s="142"/>
      <c r="AE96" s="142"/>
      <c r="AF96" s="142"/>
      <c r="AG96" s="142"/>
      <c r="AH96" s="142"/>
      <c r="AI96" s="142"/>
      <c r="AJ96" s="142"/>
      <c r="AK96" s="142"/>
      <c r="AL96" s="142"/>
      <c r="AM96" s="142"/>
      <c r="AN96" s="142"/>
      <c r="AO96" s="142"/>
      <c r="AP96" s="142"/>
      <c r="AQ96" s="142"/>
    </row>
    <row r="97" spans="2:43" x14ac:dyDescent="0.3">
      <c r="B97" s="144" t="s">
        <v>377</v>
      </c>
      <c r="C97" s="144"/>
      <c r="D97" s="289">
        <v>1</v>
      </c>
      <c r="E97" s="289">
        <v>2</v>
      </c>
      <c r="F97" s="289">
        <v>3</v>
      </c>
      <c r="G97" s="289">
        <v>4</v>
      </c>
      <c r="H97" s="289">
        <v>5</v>
      </c>
      <c r="I97" s="289">
        <v>6</v>
      </c>
      <c r="J97" s="289">
        <v>7</v>
      </c>
      <c r="K97" s="289">
        <v>8</v>
      </c>
      <c r="L97" s="289">
        <v>9</v>
      </c>
      <c r="M97" s="289">
        <v>10</v>
      </c>
      <c r="N97" s="289">
        <v>11</v>
      </c>
      <c r="O97" s="289">
        <v>12</v>
      </c>
      <c r="P97" s="289">
        <v>13</v>
      </c>
      <c r="Q97" s="289">
        <v>14</v>
      </c>
      <c r="R97" s="289">
        <v>15</v>
      </c>
      <c r="S97" s="289">
        <v>16</v>
      </c>
      <c r="T97" s="289">
        <v>17</v>
      </c>
      <c r="U97" s="289">
        <v>18</v>
      </c>
      <c r="V97" s="289">
        <v>19</v>
      </c>
      <c r="W97" s="289">
        <v>20</v>
      </c>
      <c r="X97" s="289">
        <v>21</v>
      </c>
      <c r="Y97" s="289">
        <v>22</v>
      </c>
      <c r="Z97" s="289">
        <v>23</v>
      </c>
      <c r="AA97" s="289">
        <v>24</v>
      </c>
      <c r="AB97" s="289">
        <v>25</v>
      </c>
      <c r="AC97" s="289">
        <v>26</v>
      </c>
      <c r="AD97" s="289">
        <v>27</v>
      </c>
      <c r="AE97" s="289">
        <v>28</v>
      </c>
      <c r="AF97" s="289">
        <v>29</v>
      </c>
      <c r="AG97" s="289">
        <v>30</v>
      </c>
      <c r="AH97" s="289">
        <v>31</v>
      </c>
      <c r="AI97" s="289">
        <v>32</v>
      </c>
      <c r="AJ97" s="289">
        <v>33</v>
      </c>
      <c r="AK97" s="289">
        <v>34</v>
      </c>
      <c r="AL97" s="289">
        <v>35</v>
      </c>
      <c r="AM97" s="289">
        <v>36</v>
      </c>
      <c r="AN97" s="289">
        <v>37</v>
      </c>
      <c r="AO97" s="289">
        <v>38</v>
      </c>
      <c r="AP97" s="289">
        <v>39</v>
      </c>
      <c r="AQ97" s="289">
        <v>40</v>
      </c>
    </row>
    <row r="98" spans="2:43" x14ac:dyDescent="0.3">
      <c r="B98" s="145" t="s">
        <v>40</v>
      </c>
      <c r="C98" s="263" t="s">
        <v>9</v>
      </c>
      <c r="D98" s="290">
        <f>D4</f>
        <v>2024</v>
      </c>
      <c r="E98" s="290">
        <f t="shared" ref="E98:AG98" si="55">E4</f>
        <v>2025</v>
      </c>
      <c r="F98" s="290">
        <f t="shared" si="55"/>
        <v>2026</v>
      </c>
      <c r="G98" s="290">
        <f t="shared" si="55"/>
        <v>2027</v>
      </c>
      <c r="H98" s="290">
        <f t="shared" si="55"/>
        <v>2028</v>
      </c>
      <c r="I98" s="290">
        <f t="shared" si="55"/>
        <v>2029</v>
      </c>
      <c r="J98" s="290">
        <f t="shared" si="55"/>
        <v>2030</v>
      </c>
      <c r="K98" s="290">
        <f t="shared" si="55"/>
        <v>2031</v>
      </c>
      <c r="L98" s="290">
        <f t="shared" si="55"/>
        <v>2032</v>
      </c>
      <c r="M98" s="290">
        <f t="shared" si="55"/>
        <v>2033</v>
      </c>
      <c r="N98" s="290">
        <f t="shared" si="55"/>
        <v>2034</v>
      </c>
      <c r="O98" s="290">
        <f t="shared" si="55"/>
        <v>2035</v>
      </c>
      <c r="P98" s="290">
        <f t="shared" si="55"/>
        <v>2036</v>
      </c>
      <c r="Q98" s="290">
        <f t="shared" si="55"/>
        <v>2037</v>
      </c>
      <c r="R98" s="290">
        <f t="shared" si="55"/>
        <v>2038</v>
      </c>
      <c r="S98" s="290">
        <f t="shared" si="55"/>
        <v>2039</v>
      </c>
      <c r="T98" s="290">
        <f t="shared" si="55"/>
        <v>2040</v>
      </c>
      <c r="U98" s="290">
        <f t="shared" si="55"/>
        <v>2041</v>
      </c>
      <c r="V98" s="290">
        <f t="shared" si="55"/>
        <v>2042</v>
      </c>
      <c r="W98" s="290">
        <f t="shared" si="55"/>
        <v>2043</v>
      </c>
      <c r="X98" s="290">
        <f t="shared" si="55"/>
        <v>2044</v>
      </c>
      <c r="Y98" s="290">
        <f t="shared" si="55"/>
        <v>2045</v>
      </c>
      <c r="Z98" s="290">
        <f t="shared" si="55"/>
        <v>2046</v>
      </c>
      <c r="AA98" s="290">
        <f t="shared" si="55"/>
        <v>2047</v>
      </c>
      <c r="AB98" s="290">
        <f t="shared" si="55"/>
        <v>2048</v>
      </c>
      <c r="AC98" s="290">
        <f t="shared" si="55"/>
        <v>2049</v>
      </c>
      <c r="AD98" s="290">
        <f t="shared" si="55"/>
        <v>2050</v>
      </c>
      <c r="AE98" s="290">
        <f t="shared" si="55"/>
        <v>2051</v>
      </c>
      <c r="AF98" s="290">
        <f t="shared" si="55"/>
        <v>2052</v>
      </c>
      <c r="AG98" s="290">
        <f t="shared" si="55"/>
        <v>2053</v>
      </c>
      <c r="AH98" s="290">
        <f t="shared" ref="AH98:AQ98" si="56">AH4</f>
        <v>2054</v>
      </c>
      <c r="AI98" s="290">
        <f t="shared" si="56"/>
        <v>2055</v>
      </c>
      <c r="AJ98" s="290">
        <f t="shared" si="56"/>
        <v>2056</v>
      </c>
      <c r="AK98" s="290">
        <f t="shared" si="56"/>
        <v>2057</v>
      </c>
      <c r="AL98" s="290">
        <f t="shared" si="56"/>
        <v>2058</v>
      </c>
      <c r="AM98" s="290">
        <f t="shared" si="56"/>
        <v>2059</v>
      </c>
      <c r="AN98" s="290">
        <f t="shared" si="56"/>
        <v>2060</v>
      </c>
      <c r="AO98" s="290">
        <f t="shared" si="56"/>
        <v>2061</v>
      </c>
      <c r="AP98" s="290">
        <f t="shared" si="56"/>
        <v>2062</v>
      </c>
      <c r="AQ98" s="290">
        <f t="shared" si="56"/>
        <v>2063</v>
      </c>
    </row>
    <row r="99" spans="2:43" x14ac:dyDescent="0.3">
      <c r="B99" s="142" t="s">
        <v>381</v>
      </c>
      <c r="C99" s="154">
        <f t="shared" ref="C99:C112" si="57">SUM(D99:AQ99)</f>
        <v>0</v>
      </c>
      <c r="D99" s="159"/>
      <c r="E99" s="159"/>
      <c r="F99" s="159"/>
      <c r="G99" s="159"/>
      <c r="H99" s="159"/>
      <c r="I99" s="159"/>
      <c r="J99" s="159"/>
      <c r="K99" s="159"/>
      <c r="L99" s="159"/>
      <c r="M99" s="159"/>
      <c r="N99" s="159"/>
      <c r="O99" s="159"/>
      <c r="P99" s="159"/>
      <c r="Q99" s="159"/>
      <c r="R99" s="159"/>
      <c r="S99" s="159"/>
      <c r="T99" s="159"/>
      <c r="U99" s="159"/>
      <c r="V99" s="159"/>
      <c r="W99" s="159"/>
      <c r="X99" s="159"/>
      <c r="Y99" s="159"/>
      <c r="Z99" s="159"/>
      <c r="AA99" s="159"/>
      <c r="AB99" s="159"/>
      <c r="AC99" s="159"/>
      <c r="AD99" s="159"/>
      <c r="AE99" s="159"/>
      <c r="AF99" s="159"/>
      <c r="AG99" s="159"/>
      <c r="AH99" s="159"/>
      <c r="AI99" s="159"/>
      <c r="AJ99" s="159"/>
      <c r="AK99" s="159"/>
      <c r="AL99" s="159"/>
      <c r="AM99" s="159"/>
      <c r="AN99" s="159"/>
      <c r="AO99" s="159"/>
      <c r="AP99" s="159"/>
      <c r="AQ99" s="159"/>
    </row>
    <row r="100" spans="2:43" x14ac:dyDescent="0.3">
      <c r="B100" s="142" t="s">
        <v>382</v>
      </c>
      <c r="C100" s="154">
        <f t="shared" si="57"/>
        <v>0</v>
      </c>
      <c r="D100" s="159"/>
      <c r="E100" s="159"/>
      <c r="F100" s="159"/>
      <c r="G100" s="159"/>
      <c r="H100" s="159"/>
      <c r="I100" s="159"/>
      <c r="J100" s="159"/>
      <c r="K100" s="159"/>
      <c r="L100" s="159"/>
      <c r="M100" s="159"/>
      <c r="N100" s="159"/>
      <c r="O100" s="159"/>
      <c r="P100" s="159"/>
      <c r="Q100" s="159"/>
      <c r="R100" s="159"/>
      <c r="S100" s="159"/>
      <c r="T100" s="159"/>
      <c r="U100" s="159"/>
      <c r="V100" s="159"/>
      <c r="W100" s="159"/>
      <c r="X100" s="159"/>
      <c r="Y100" s="159"/>
      <c r="Z100" s="159"/>
      <c r="AA100" s="159"/>
      <c r="AB100" s="159"/>
      <c r="AC100" s="159"/>
      <c r="AD100" s="159"/>
      <c r="AE100" s="159"/>
      <c r="AF100" s="159"/>
      <c r="AG100" s="159"/>
      <c r="AH100" s="159"/>
      <c r="AI100" s="159"/>
      <c r="AJ100" s="159"/>
      <c r="AK100" s="159"/>
      <c r="AL100" s="159"/>
      <c r="AM100" s="159"/>
      <c r="AN100" s="159"/>
      <c r="AO100" s="159"/>
      <c r="AP100" s="159"/>
      <c r="AQ100" s="159"/>
    </row>
    <row r="101" spans="2:43" x14ac:dyDescent="0.3">
      <c r="B101" s="142" t="s">
        <v>383</v>
      </c>
      <c r="C101" s="154">
        <f t="shared" si="57"/>
        <v>0</v>
      </c>
      <c r="D101" s="159"/>
      <c r="E101" s="159"/>
      <c r="F101" s="159"/>
      <c r="G101" s="159"/>
      <c r="H101" s="159"/>
      <c r="I101" s="159"/>
      <c r="J101" s="159"/>
      <c r="K101" s="159"/>
      <c r="L101" s="159"/>
      <c r="M101" s="159"/>
      <c r="N101" s="159"/>
      <c r="O101" s="159"/>
      <c r="P101" s="159"/>
      <c r="Q101" s="159"/>
      <c r="R101" s="159"/>
      <c r="S101" s="159"/>
      <c r="T101" s="159"/>
      <c r="U101" s="159"/>
      <c r="V101" s="159"/>
      <c r="W101" s="159"/>
      <c r="X101" s="159"/>
      <c r="Y101" s="159"/>
      <c r="Z101" s="159"/>
      <c r="AA101" s="159"/>
      <c r="AB101" s="159"/>
      <c r="AC101" s="159"/>
      <c r="AD101" s="159"/>
      <c r="AE101" s="159"/>
      <c r="AF101" s="159"/>
      <c r="AG101" s="159"/>
      <c r="AH101" s="159"/>
      <c r="AI101" s="159"/>
      <c r="AJ101" s="159"/>
      <c r="AK101" s="159"/>
      <c r="AL101" s="159"/>
      <c r="AM101" s="159"/>
      <c r="AN101" s="159"/>
      <c r="AO101" s="159"/>
      <c r="AP101" s="159"/>
      <c r="AQ101" s="159"/>
    </row>
    <row r="102" spans="2:43" x14ac:dyDescent="0.3">
      <c r="B102" s="142" t="s">
        <v>384</v>
      </c>
      <c r="C102" s="154">
        <f t="shared" si="57"/>
        <v>0</v>
      </c>
      <c r="D102" s="159"/>
      <c r="E102" s="159"/>
      <c r="F102" s="159"/>
      <c r="G102" s="159"/>
      <c r="H102" s="159"/>
      <c r="I102" s="159"/>
      <c r="J102" s="159"/>
      <c r="K102" s="159"/>
      <c r="L102" s="159"/>
      <c r="M102" s="159"/>
      <c r="N102" s="159"/>
      <c r="O102" s="159"/>
      <c r="P102" s="159"/>
      <c r="Q102" s="159"/>
      <c r="R102" s="159"/>
      <c r="S102" s="159"/>
      <c r="T102" s="159"/>
      <c r="U102" s="159"/>
      <c r="V102" s="159"/>
      <c r="W102" s="159"/>
      <c r="X102" s="159"/>
      <c r="Y102" s="159"/>
      <c r="Z102" s="159"/>
      <c r="AA102" s="159"/>
      <c r="AB102" s="159"/>
      <c r="AC102" s="159"/>
      <c r="AD102" s="159"/>
      <c r="AE102" s="159"/>
      <c r="AF102" s="159"/>
      <c r="AG102" s="159"/>
      <c r="AH102" s="159"/>
      <c r="AI102" s="159"/>
      <c r="AJ102" s="159"/>
      <c r="AK102" s="159"/>
      <c r="AL102" s="159"/>
      <c r="AM102" s="159"/>
      <c r="AN102" s="159"/>
      <c r="AO102" s="159"/>
      <c r="AP102" s="159"/>
      <c r="AQ102" s="159"/>
    </row>
    <row r="103" spans="2:43" x14ac:dyDescent="0.3">
      <c r="B103" s="142" t="s">
        <v>385</v>
      </c>
      <c r="C103" s="154">
        <f t="shared" si="57"/>
        <v>0</v>
      </c>
      <c r="D103" s="159"/>
      <c r="E103" s="159"/>
      <c r="F103" s="159"/>
      <c r="G103" s="159"/>
      <c r="H103" s="159"/>
      <c r="I103" s="159"/>
      <c r="J103" s="159"/>
      <c r="K103" s="159"/>
      <c r="L103" s="159"/>
      <c r="M103" s="159"/>
      <c r="N103" s="159"/>
      <c r="O103" s="159"/>
      <c r="P103" s="159"/>
      <c r="Q103" s="159"/>
      <c r="R103" s="159"/>
      <c r="S103" s="159"/>
      <c r="T103" s="159"/>
      <c r="U103" s="159"/>
      <c r="V103" s="159"/>
      <c r="W103" s="159"/>
      <c r="X103" s="159"/>
      <c r="Y103" s="159"/>
      <c r="Z103" s="159"/>
      <c r="AA103" s="159"/>
      <c r="AB103" s="159"/>
      <c r="AC103" s="159"/>
      <c r="AD103" s="159"/>
      <c r="AE103" s="159"/>
      <c r="AF103" s="159"/>
      <c r="AG103" s="159"/>
      <c r="AH103" s="159"/>
      <c r="AI103" s="159"/>
      <c r="AJ103" s="159"/>
      <c r="AK103" s="159"/>
      <c r="AL103" s="159"/>
      <c r="AM103" s="159"/>
      <c r="AN103" s="159"/>
      <c r="AO103" s="159"/>
      <c r="AP103" s="159"/>
      <c r="AQ103" s="159"/>
    </row>
    <row r="104" spans="2:43" x14ac:dyDescent="0.3">
      <c r="B104" s="142" t="s">
        <v>386</v>
      </c>
      <c r="C104" s="154">
        <f t="shared" si="57"/>
        <v>0</v>
      </c>
      <c r="D104" s="159"/>
      <c r="E104" s="159"/>
      <c r="F104" s="159"/>
      <c r="G104" s="159"/>
      <c r="H104" s="159"/>
      <c r="I104" s="159"/>
      <c r="J104" s="159"/>
      <c r="K104" s="159"/>
      <c r="L104" s="159"/>
      <c r="M104" s="159"/>
      <c r="N104" s="159"/>
      <c r="O104" s="159"/>
      <c r="P104" s="159"/>
      <c r="Q104" s="159"/>
      <c r="R104" s="159"/>
      <c r="S104" s="159"/>
      <c r="T104" s="159"/>
      <c r="U104" s="159"/>
      <c r="V104" s="159"/>
      <c r="W104" s="159"/>
      <c r="X104" s="159"/>
      <c r="Y104" s="159"/>
      <c r="Z104" s="159"/>
      <c r="AA104" s="159"/>
      <c r="AB104" s="159"/>
      <c r="AC104" s="159"/>
      <c r="AD104" s="159"/>
      <c r="AE104" s="159"/>
      <c r="AF104" s="159"/>
      <c r="AG104" s="159"/>
      <c r="AH104" s="159"/>
      <c r="AI104" s="159"/>
      <c r="AJ104" s="159"/>
      <c r="AK104" s="159"/>
      <c r="AL104" s="159"/>
      <c r="AM104" s="159"/>
      <c r="AN104" s="159"/>
      <c r="AO104" s="159"/>
      <c r="AP104" s="159"/>
      <c r="AQ104" s="159"/>
    </row>
    <row r="105" spans="2:43" x14ac:dyDescent="0.3">
      <c r="B105" s="142" t="s">
        <v>387</v>
      </c>
      <c r="C105" s="154">
        <f t="shared" si="57"/>
        <v>0</v>
      </c>
      <c r="D105" s="159"/>
      <c r="E105" s="159"/>
      <c r="F105" s="159"/>
      <c r="G105" s="159"/>
      <c r="H105" s="159"/>
      <c r="I105" s="159"/>
      <c r="J105" s="159"/>
      <c r="K105" s="159"/>
      <c r="L105" s="159"/>
      <c r="M105" s="159"/>
      <c r="N105" s="159"/>
      <c r="O105" s="159"/>
      <c r="P105" s="159"/>
      <c r="Q105" s="159"/>
      <c r="R105" s="159"/>
      <c r="S105" s="159"/>
      <c r="T105" s="159"/>
      <c r="U105" s="159"/>
      <c r="V105" s="159"/>
      <c r="W105" s="159"/>
      <c r="X105" s="159"/>
      <c r="Y105" s="159"/>
      <c r="Z105" s="159"/>
      <c r="AA105" s="159"/>
      <c r="AB105" s="159"/>
      <c r="AC105" s="159"/>
      <c r="AD105" s="159"/>
      <c r="AE105" s="159"/>
      <c r="AF105" s="159"/>
      <c r="AG105" s="159"/>
      <c r="AH105" s="159"/>
      <c r="AI105" s="159"/>
      <c r="AJ105" s="159"/>
      <c r="AK105" s="159"/>
      <c r="AL105" s="159"/>
      <c r="AM105" s="159"/>
      <c r="AN105" s="159"/>
      <c r="AO105" s="159"/>
      <c r="AP105" s="159"/>
      <c r="AQ105" s="159"/>
    </row>
    <row r="106" spans="2:43" x14ac:dyDescent="0.3">
      <c r="B106" s="142" t="s">
        <v>388</v>
      </c>
      <c r="C106" s="154">
        <f t="shared" si="57"/>
        <v>0</v>
      </c>
      <c r="D106" s="159"/>
      <c r="E106" s="159"/>
      <c r="F106" s="159"/>
      <c r="G106" s="159"/>
      <c r="H106" s="159"/>
      <c r="I106" s="159"/>
      <c r="J106" s="159"/>
      <c r="K106" s="159"/>
      <c r="L106" s="159"/>
      <c r="M106" s="159"/>
      <c r="N106" s="159"/>
      <c r="O106" s="159"/>
      <c r="P106" s="159"/>
      <c r="Q106" s="159"/>
      <c r="R106" s="159"/>
      <c r="S106" s="159"/>
      <c r="T106" s="159"/>
      <c r="U106" s="159"/>
      <c r="V106" s="159"/>
      <c r="W106" s="159"/>
      <c r="X106" s="159"/>
      <c r="Y106" s="159"/>
      <c r="Z106" s="159"/>
      <c r="AA106" s="159"/>
      <c r="AB106" s="159"/>
      <c r="AC106" s="159"/>
      <c r="AD106" s="159"/>
      <c r="AE106" s="159"/>
      <c r="AF106" s="159"/>
      <c r="AG106" s="159"/>
      <c r="AH106" s="159"/>
      <c r="AI106" s="159"/>
      <c r="AJ106" s="159"/>
      <c r="AK106" s="159"/>
      <c r="AL106" s="159"/>
      <c r="AM106" s="159"/>
      <c r="AN106" s="159"/>
      <c r="AO106" s="159"/>
      <c r="AP106" s="159"/>
      <c r="AQ106" s="159"/>
    </row>
    <row r="107" spans="2:43" x14ac:dyDescent="0.3">
      <c r="B107" s="142" t="s">
        <v>393</v>
      </c>
      <c r="C107" s="154">
        <f t="shared" si="57"/>
        <v>0</v>
      </c>
      <c r="D107" s="159"/>
      <c r="E107" s="159"/>
      <c r="F107" s="159"/>
      <c r="G107" s="159"/>
      <c r="H107" s="159"/>
      <c r="I107" s="159"/>
      <c r="J107" s="159"/>
      <c r="K107" s="159"/>
      <c r="L107" s="159"/>
      <c r="M107" s="159"/>
      <c r="N107" s="159"/>
      <c r="O107" s="159"/>
      <c r="P107" s="159"/>
      <c r="Q107" s="159"/>
      <c r="R107" s="159"/>
      <c r="S107" s="159"/>
      <c r="T107" s="159"/>
      <c r="U107" s="159"/>
      <c r="V107" s="159"/>
      <c r="W107" s="159"/>
      <c r="X107" s="159"/>
      <c r="Y107" s="159"/>
      <c r="Z107" s="159"/>
      <c r="AA107" s="159"/>
      <c r="AB107" s="159"/>
      <c r="AC107" s="159"/>
      <c r="AD107" s="159"/>
      <c r="AE107" s="159"/>
      <c r="AF107" s="159"/>
      <c r="AG107" s="159"/>
      <c r="AH107" s="159"/>
      <c r="AI107" s="159"/>
      <c r="AJ107" s="159"/>
      <c r="AK107" s="159"/>
      <c r="AL107" s="159"/>
      <c r="AM107" s="159"/>
      <c r="AN107" s="159"/>
      <c r="AO107" s="159"/>
      <c r="AP107" s="159"/>
      <c r="AQ107" s="159"/>
    </row>
    <row r="108" spans="2:43" x14ac:dyDescent="0.3">
      <c r="B108" s="142" t="s">
        <v>394</v>
      </c>
      <c r="C108" s="154">
        <f t="shared" si="57"/>
        <v>0</v>
      </c>
      <c r="D108" s="159"/>
      <c r="E108" s="159"/>
      <c r="F108" s="159"/>
      <c r="G108" s="159"/>
      <c r="H108" s="159"/>
      <c r="I108" s="159"/>
      <c r="J108" s="159"/>
      <c r="K108" s="159"/>
      <c r="L108" s="159"/>
      <c r="M108" s="159"/>
      <c r="N108" s="159"/>
      <c r="O108" s="159"/>
      <c r="P108" s="159"/>
      <c r="Q108" s="159"/>
      <c r="R108" s="159"/>
      <c r="S108" s="159"/>
      <c r="T108" s="159"/>
      <c r="U108" s="159"/>
      <c r="V108" s="159"/>
      <c r="W108" s="159"/>
      <c r="X108" s="159"/>
      <c r="Y108" s="159"/>
      <c r="Z108" s="159"/>
      <c r="AA108" s="159"/>
      <c r="AB108" s="159"/>
      <c r="AC108" s="159"/>
      <c r="AD108" s="159"/>
      <c r="AE108" s="159"/>
      <c r="AF108" s="159"/>
      <c r="AG108" s="159"/>
      <c r="AH108" s="159"/>
      <c r="AI108" s="159"/>
      <c r="AJ108" s="159"/>
      <c r="AK108" s="159"/>
      <c r="AL108" s="159"/>
      <c r="AM108" s="159"/>
      <c r="AN108" s="159"/>
      <c r="AO108" s="159"/>
      <c r="AP108" s="159"/>
      <c r="AQ108" s="159"/>
    </row>
    <row r="109" spans="2:43" x14ac:dyDescent="0.3">
      <c r="B109" s="142" t="s">
        <v>389</v>
      </c>
      <c r="C109" s="154">
        <f t="shared" si="57"/>
        <v>0</v>
      </c>
      <c r="D109" s="159"/>
      <c r="E109" s="159"/>
      <c r="F109" s="159"/>
      <c r="G109" s="159"/>
      <c r="H109" s="159"/>
      <c r="I109" s="159"/>
      <c r="J109" s="159"/>
      <c r="K109" s="159"/>
      <c r="L109" s="159"/>
      <c r="M109" s="159"/>
      <c r="N109" s="159"/>
      <c r="O109" s="159"/>
      <c r="P109" s="159"/>
      <c r="Q109" s="159"/>
      <c r="R109" s="159"/>
      <c r="S109" s="159"/>
      <c r="T109" s="159"/>
      <c r="U109" s="159"/>
      <c r="V109" s="159"/>
      <c r="W109" s="159"/>
      <c r="X109" s="159"/>
      <c r="Y109" s="159"/>
      <c r="Z109" s="159"/>
      <c r="AA109" s="159"/>
      <c r="AB109" s="159"/>
      <c r="AC109" s="159"/>
      <c r="AD109" s="159"/>
      <c r="AE109" s="159"/>
      <c r="AF109" s="159"/>
      <c r="AG109" s="159"/>
      <c r="AH109" s="159"/>
      <c r="AI109" s="159"/>
      <c r="AJ109" s="159"/>
      <c r="AK109" s="159"/>
      <c r="AL109" s="159"/>
      <c r="AM109" s="159"/>
      <c r="AN109" s="159"/>
      <c r="AO109" s="159"/>
      <c r="AP109" s="159"/>
      <c r="AQ109" s="159"/>
    </row>
    <row r="110" spans="2:43" x14ac:dyDescent="0.3">
      <c r="B110" s="142" t="s">
        <v>390</v>
      </c>
      <c r="C110" s="154">
        <f t="shared" si="57"/>
        <v>0</v>
      </c>
      <c r="D110" s="159"/>
      <c r="E110" s="159"/>
      <c r="F110" s="159"/>
      <c r="G110" s="159"/>
      <c r="H110" s="159"/>
      <c r="I110" s="159"/>
      <c r="J110" s="159"/>
      <c r="K110" s="159"/>
      <c r="L110" s="159"/>
      <c r="M110" s="159"/>
      <c r="N110" s="159"/>
      <c r="O110" s="159"/>
      <c r="P110" s="159"/>
      <c r="Q110" s="159"/>
      <c r="R110" s="159"/>
      <c r="S110" s="159"/>
      <c r="T110" s="159"/>
      <c r="U110" s="159"/>
      <c r="V110" s="159"/>
      <c r="W110" s="159"/>
      <c r="X110" s="159"/>
      <c r="Y110" s="159"/>
      <c r="Z110" s="159"/>
      <c r="AA110" s="159"/>
      <c r="AB110" s="159"/>
      <c r="AC110" s="159"/>
      <c r="AD110" s="159"/>
      <c r="AE110" s="159"/>
      <c r="AF110" s="159"/>
      <c r="AG110" s="159"/>
      <c r="AH110" s="159"/>
      <c r="AI110" s="159"/>
      <c r="AJ110" s="159"/>
      <c r="AK110" s="159"/>
      <c r="AL110" s="159"/>
      <c r="AM110" s="159"/>
      <c r="AN110" s="159"/>
      <c r="AO110" s="159"/>
      <c r="AP110" s="159"/>
      <c r="AQ110" s="159"/>
    </row>
    <row r="111" spans="2:43" x14ac:dyDescent="0.3">
      <c r="B111" s="142" t="s">
        <v>391</v>
      </c>
      <c r="C111" s="154">
        <f t="shared" si="57"/>
        <v>0</v>
      </c>
      <c r="D111" s="159"/>
      <c r="E111" s="159"/>
      <c r="F111" s="159"/>
      <c r="G111" s="159"/>
      <c r="H111" s="159"/>
      <c r="I111" s="159"/>
      <c r="J111" s="159"/>
      <c r="K111" s="159"/>
      <c r="L111" s="159"/>
      <c r="M111" s="159"/>
      <c r="N111" s="159"/>
      <c r="O111" s="159"/>
      <c r="P111" s="159"/>
      <c r="Q111" s="159"/>
      <c r="R111" s="159"/>
      <c r="S111" s="159"/>
      <c r="T111" s="159"/>
      <c r="U111" s="159"/>
      <c r="V111" s="159"/>
      <c r="W111" s="159"/>
      <c r="X111" s="159"/>
      <c r="Y111" s="159"/>
      <c r="Z111" s="159"/>
      <c r="AA111" s="159"/>
      <c r="AB111" s="159"/>
      <c r="AC111" s="159"/>
      <c r="AD111" s="159"/>
      <c r="AE111" s="159"/>
      <c r="AF111" s="159"/>
      <c r="AG111" s="159"/>
      <c r="AH111" s="159"/>
      <c r="AI111" s="159"/>
      <c r="AJ111" s="159"/>
      <c r="AK111" s="159"/>
      <c r="AL111" s="159"/>
      <c r="AM111" s="159"/>
      <c r="AN111" s="159"/>
      <c r="AO111" s="159"/>
      <c r="AP111" s="159"/>
      <c r="AQ111" s="159"/>
    </row>
    <row r="112" spans="2:43" x14ac:dyDescent="0.3">
      <c r="B112" s="142" t="s">
        <v>392</v>
      </c>
      <c r="C112" s="154">
        <f t="shared" si="57"/>
        <v>0</v>
      </c>
      <c r="D112" s="159"/>
      <c r="E112" s="159"/>
      <c r="F112" s="159"/>
      <c r="G112" s="159"/>
      <c r="H112" s="159"/>
      <c r="I112" s="159"/>
      <c r="J112" s="159"/>
      <c r="K112" s="159"/>
      <c r="L112" s="159"/>
      <c r="M112" s="159"/>
      <c r="N112" s="159"/>
      <c r="O112" s="159"/>
      <c r="P112" s="159"/>
      <c r="Q112" s="159"/>
      <c r="R112" s="159"/>
      <c r="S112" s="159"/>
      <c r="T112" s="159"/>
      <c r="U112" s="159"/>
      <c r="V112" s="159"/>
      <c r="W112" s="159"/>
      <c r="X112" s="159"/>
      <c r="Y112" s="159"/>
      <c r="Z112" s="159"/>
      <c r="AA112" s="159"/>
      <c r="AB112" s="159"/>
      <c r="AC112" s="159"/>
      <c r="AD112" s="159"/>
      <c r="AE112" s="159"/>
      <c r="AF112" s="159"/>
      <c r="AG112" s="159"/>
      <c r="AH112" s="159"/>
      <c r="AI112" s="159"/>
      <c r="AJ112" s="159"/>
      <c r="AK112" s="159"/>
      <c r="AL112" s="159"/>
      <c r="AM112" s="159"/>
      <c r="AN112" s="159"/>
      <c r="AO112" s="159"/>
      <c r="AP112" s="159"/>
      <c r="AQ112" s="159"/>
    </row>
    <row r="115" spans="2:43" x14ac:dyDescent="0.3">
      <c r="B115" s="142"/>
      <c r="C115" s="142"/>
      <c r="D115" s="142" t="s">
        <v>10</v>
      </c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  <c r="O115" s="142"/>
      <c r="P115" s="142"/>
      <c r="Q115" s="142"/>
      <c r="R115" s="142"/>
      <c r="S115" s="142"/>
      <c r="T115" s="142"/>
      <c r="U115" s="142"/>
      <c r="V115" s="142"/>
      <c r="W115" s="142"/>
      <c r="X115" s="142"/>
      <c r="Y115" s="142"/>
      <c r="Z115" s="142"/>
      <c r="AA115" s="142"/>
      <c r="AB115" s="142"/>
      <c r="AC115" s="142"/>
      <c r="AD115" s="142"/>
      <c r="AE115" s="142"/>
      <c r="AF115" s="142"/>
      <c r="AG115" s="142"/>
      <c r="AH115" s="142"/>
      <c r="AI115" s="142"/>
      <c r="AJ115" s="142"/>
      <c r="AK115" s="142"/>
      <c r="AL115" s="142"/>
      <c r="AM115" s="142"/>
      <c r="AN115" s="142"/>
      <c r="AO115" s="142"/>
      <c r="AP115" s="142"/>
      <c r="AQ115" s="142"/>
    </row>
    <row r="116" spans="2:43" x14ac:dyDescent="0.3">
      <c r="B116" s="144" t="s">
        <v>378</v>
      </c>
      <c r="C116" s="144"/>
      <c r="D116" s="289">
        <v>1</v>
      </c>
      <c r="E116" s="289">
        <v>2</v>
      </c>
      <c r="F116" s="289">
        <v>3</v>
      </c>
      <c r="G116" s="289">
        <v>4</v>
      </c>
      <c r="H116" s="289">
        <v>5</v>
      </c>
      <c r="I116" s="289">
        <v>6</v>
      </c>
      <c r="J116" s="289">
        <v>7</v>
      </c>
      <c r="K116" s="289">
        <v>8</v>
      </c>
      <c r="L116" s="289">
        <v>9</v>
      </c>
      <c r="M116" s="289">
        <v>10</v>
      </c>
      <c r="N116" s="289">
        <v>11</v>
      </c>
      <c r="O116" s="289">
        <v>12</v>
      </c>
      <c r="P116" s="289">
        <v>13</v>
      </c>
      <c r="Q116" s="289">
        <v>14</v>
      </c>
      <c r="R116" s="289">
        <v>15</v>
      </c>
      <c r="S116" s="289">
        <v>16</v>
      </c>
      <c r="T116" s="289">
        <v>17</v>
      </c>
      <c r="U116" s="289">
        <v>18</v>
      </c>
      <c r="V116" s="289">
        <v>19</v>
      </c>
      <c r="W116" s="289">
        <v>20</v>
      </c>
      <c r="X116" s="289">
        <v>21</v>
      </c>
      <c r="Y116" s="289">
        <v>22</v>
      </c>
      <c r="Z116" s="289">
        <v>23</v>
      </c>
      <c r="AA116" s="289">
        <v>24</v>
      </c>
      <c r="AB116" s="289">
        <v>25</v>
      </c>
      <c r="AC116" s="289">
        <v>26</v>
      </c>
      <c r="AD116" s="289">
        <v>27</v>
      </c>
      <c r="AE116" s="289">
        <v>28</v>
      </c>
      <c r="AF116" s="289">
        <v>29</v>
      </c>
      <c r="AG116" s="289">
        <v>30</v>
      </c>
      <c r="AH116" s="289">
        <v>31</v>
      </c>
      <c r="AI116" s="289">
        <v>32</v>
      </c>
      <c r="AJ116" s="289">
        <v>33</v>
      </c>
      <c r="AK116" s="289">
        <v>34</v>
      </c>
      <c r="AL116" s="289">
        <v>35</v>
      </c>
      <c r="AM116" s="289">
        <v>36</v>
      </c>
      <c r="AN116" s="289">
        <v>37</v>
      </c>
      <c r="AO116" s="289">
        <v>38</v>
      </c>
      <c r="AP116" s="289">
        <v>39</v>
      </c>
      <c r="AQ116" s="289">
        <v>40</v>
      </c>
    </row>
    <row r="117" spans="2:43" x14ac:dyDescent="0.3">
      <c r="B117" s="145" t="s">
        <v>76</v>
      </c>
      <c r="C117" s="263" t="s">
        <v>9</v>
      </c>
      <c r="D117" s="290">
        <f>D4</f>
        <v>2024</v>
      </c>
      <c r="E117" s="290">
        <f t="shared" ref="E117:AG117" si="58">E4</f>
        <v>2025</v>
      </c>
      <c r="F117" s="290">
        <f t="shared" si="58"/>
        <v>2026</v>
      </c>
      <c r="G117" s="290">
        <f t="shared" si="58"/>
        <v>2027</v>
      </c>
      <c r="H117" s="290">
        <f t="shared" si="58"/>
        <v>2028</v>
      </c>
      <c r="I117" s="290">
        <f t="shared" si="58"/>
        <v>2029</v>
      </c>
      <c r="J117" s="290">
        <f t="shared" si="58"/>
        <v>2030</v>
      </c>
      <c r="K117" s="290">
        <f t="shared" si="58"/>
        <v>2031</v>
      </c>
      <c r="L117" s="290">
        <f t="shared" si="58"/>
        <v>2032</v>
      </c>
      <c r="M117" s="290">
        <f t="shared" si="58"/>
        <v>2033</v>
      </c>
      <c r="N117" s="290">
        <f t="shared" si="58"/>
        <v>2034</v>
      </c>
      <c r="O117" s="290">
        <f t="shared" si="58"/>
        <v>2035</v>
      </c>
      <c r="P117" s="290">
        <f t="shared" si="58"/>
        <v>2036</v>
      </c>
      <c r="Q117" s="290">
        <f t="shared" si="58"/>
        <v>2037</v>
      </c>
      <c r="R117" s="290">
        <f t="shared" si="58"/>
        <v>2038</v>
      </c>
      <c r="S117" s="290">
        <f t="shared" si="58"/>
        <v>2039</v>
      </c>
      <c r="T117" s="290">
        <f t="shared" si="58"/>
        <v>2040</v>
      </c>
      <c r="U117" s="290">
        <f t="shared" si="58"/>
        <v>2041</v>
      </c>
      <c r="V117" s="290">
        <f t="shared" si="58"/>
        <v>2042</v>
      </c>
      <c r="W117" s="290">
        <f t="shared" si="58"/>
        <v>2043</v>
      </c>
      <c r="X117" s="290">
        <f t="shared" si="58"/>
        <v>2044</v>
      </c>
      <c r="Y117" s="290">
        <f t="shared" si="58"/>
        <v>2045</v>
      </c>
      <c r="Z117" s="290">
        <f t="shared" si="58"/>
        <v>2046</v>
      </c>
      <c r="AA117" s="290">
        <f t="shared" si="58"/>
        <v>2047</v>
      </c>
      <c r="AB117" s="290">
        <f t="shared" si="58"/>
        <v>2048</v>
      </c>
      <c r="AC117" s="290">
        <f t="shared" si="58"/>
        <v>2049</v>
      </c>
      <c r="AD117" s="290">
        <f t="shared" si="58"/>
        <v>2050</v>
      </c>
      <c r="AE117" s="290">
        <f t="shared" si="58"/>
        <v>2051</v>
      </c>
      <c r="AF117" s="290">
        <f t="shared" si="58"/>
        <v>2052</v>
      </c>
      <c r="AG117" s="290">
        <f t="shared" si="58"/>
        <v>2053</v>
      </c>
      <c r="AH117" s="290">
        <f t="shared" ref="AH117:AQ117" si="59">AH4</f>
        <v>2054</v>
      </c>
      <c r="AI117" s="290">
        <f t="shared" si="59"/>
        <v>2055</v>
      </c>
      <c r="AJ117" s="290">
        <f t="shared" si="59"/>
        <v>2056</v>
      </c>
      <c r="AK117" s="290">
        <f t="shared" si="59"/>
        <v>2057</v>
      </c>
      <c r="AL117" s="290">
        <f t="shared" si="59"/>
        <v>2058</v>
      </c>
      <c r="AM117" s="290">
        <f t="shared" si="59"/>
        <v>2059</v>
      </c>
      <c r="AN117" s="290">
        <f t="shared" si="59"/>
        <v>2060</v>
      </c>
      <c r="AO117" s="290">
        <f t="shared" si="59"/>
        <v>2061</v>
      </c>
      <c r="AP117" s="290">
        <f t="shared" si="59"/>
        <v>2062</v>
      </c>
      <c r="AQ117" s="290">
        <f t="shared" si="59"/>
        <v>2063</v>
      </c>
    </row>
    <row r="118" spans="2:43" x14ac:dyDescent="0.3">
      <c r="B118" s="142" t="s">
        <v>381</v>
      </c>
      <c r="C118" s="154">
        <f t="shared" ref="C118:C131" si="60">SUM(D118:AQ118)</f>
        <v>0</v>
      </c>
      <c r="D118" s="155">
        <f t="shared" ref="D118:AG118" si="61">D80-D99</f>
        <v>0</v>
      </c>
      <c r="E118" s="155">
        <f t="shared" si="61"/>
        <v>0</v>
      </c>
      <c r="F118" s="155">
        <f t="shared" si="61"/>
        <v>0</v>
      </c>
      <c r="G118" s="155">
        <f t="shared" si="61"/>
        <v>0</v>
      </c>
      <c r="H118" s="155">
        <f t="shared" si="61"/>
        <v>0</v>
      </c>
      <c r="I118" s="155">
        <f t="shared" si="61"/>
        <v>0</v>
      </c>
      <c r="J118" s="155">
        <f t="shared" si="61"/>
        <v>0</v>
      </c>
      <c r="K118" s="155">
        <f t="shared" si="61"/>
        <v>0</v>
      </c>
      <c r="L118" s="155">
        <f t="shared" si="61"/>
        <v>0</v>
      </c>
      <c r="M118" s="155">
        <f t="shared" si="61"/>
        <v>0</v>
      </c>
      <c r="N118" s="155">
        <f t="shared" si="61"/>
        <v>0</v>
      </c>
      <c r="O118" s="155">
        <f t="shared" si="61"/>
        <v>0</v>
      </c>
      <c r="P118" s="155">
        <f t="shared" si="61"/>
        <v>0</v>
      </c>
      <c r="Q118" s="155">
        <f t="shared" si="61"/>
        <v>0</v>
      </c>
      <c r="R118" s="155">
        <f t="shared" si="61"/>
        <v>0</v>
      </c>
      <c r="S118" s="155">
        <f t="shared" si="61"/>
        <v>0</v>
      </c>
      <c r="T118" s="155">
        <f t="shared" si="61"/>
        <v>0</v>
      </c>
      <c r="U118" s="155">
        <f t="shared" si="61"/>
        <v>0</v>
      </c>
      <c r="V118" s="155">
        <f t="shared" si="61"/>
        <v>0</v>
      </c>
      <c r="W118" s="155">
        <f t="shared" si="61"/>
        <v>0</v>
      </c>
      <c r="X118" s="155">
        <f t="shared" si="61"/>
        <v>0</v>
      </c>
      <c r="Y118" s="155">
        <f t="shared" si="61"/>
        <v>0</v>
      </c>
      <c r="Z118" s="155">
        <f t="shared" si="61"/>
        <v>0</v>
      </c>
      <c r="AA118" s="155">
        <f t="shared" si="61"/>
        <v>0</v>
      </c>
      <c r="AB118" s="155">
        <f t="shared" si="61"/>
        <v>0</v>
      </c>
      <c r="AC118" s="155">
        <f t="shared" si="61"/>
        <v>0</v>
      </c>
      <c r="AD118" s="155">
        <f t="shared" si="61"/>
        <v>0</v>
      </c>
      <c r="AE118" s="155">
        <f t="shared" si="61"/>
        <v>0</v>
      </c>
      <c r="AF118" s="155">
        <f t="shared" si="61"/>
        <v>0</v>
      </c>
      <c r="AG118" s="155">
        <f t="shared" si="61"/>
        <v>0</v>
      </c>
      <c r="AH118" s="155">
        <f t="shared" ref="AH118:AQ118" si="62">AH80-AH99</f>
        <v>0</v>
      </c>
      <c r="AI118" s="155">
        <f t="shared" si="62"/>
        <v>0</v>
      </c>
      <c r="AJ118" s="155">
        <f t="shared" si="62"/>
        <v>0</v>
      </c>
      <c r="AK118" s="155">
        <f t="shared" si="62"/>
        <v>0</v>
      </c>
      <c r="AL118" s="155">
        <f t="shared" si="62"/>
        <v>0</v>
      </c>
      <c r="AM118" s="155">
        <f t="shared" si="62"/>
        <v>0</v>
      </c>
      <c r="AN118" s="155">
        <f t="shared" si="62"/>
        <v>0</v>
      </c>
      <c r="AO118" s="155">
        <f t="shared" si="62"/>
        <v>0</v>
      </c>
      <c r="AP118" s="155">
        <f t="shared" si="62"/>
        <v>0</v>
      </c>
      <c r="AQ118" s="155">
        <f t="shared" si="62"/>
        <v>0</v>
      </c>
    </row>
    <row r="119" spans="2:43" x14ac:dyDescent="0.3">
      <c r="B119" s="142" t="s">
        <v>382</v>
      </c>
      <c r="C119" s="154">
        <f t="shared" si="60"/>
        <v>0</v>
      </c>
      <c r="D119" s="155">
        <f t="shared" ref="D119:AG119" si="63">D81-D100</f>
        <v>0</v>
      </c>
      <c r="E119" s="155">
        <f t="shared" si="63"/>
        <v>0</v>
      </c>
      <c r="F119" s="155">
        <f t="shared" si="63"/>
        <v>0</v>
      </c>
      <c r="G119" s="155">
        <f t="shared" si="63"/>
        <v>0</v>
      </c>
      <c r="H119" s="155">
        <f t="shared" si="63"/>
        <v>0</v>
      </c>
      <c r="I119" s="155">
        <f t="shared" si="63"/>
        <v>0</v>
      </c>
      <c r="J119" s="155">
        <f t="shared" si="63"/>
        <v>0</v>
      </c>
      <c r="K119" s="155">
        <f t="shared" si="63"/>
        <v>0</v>
      </c>
      <c r="L119" s="155">
        <f t="shared" si="63"/>
        <v>0</v>
      </c>
      <c r="M119" s="155">
        <f t="shared" si="63"/>
        <v>0</v>
      </c>
      <c r="N119" s="155">
        <f t="shared" si="63"/>
        <v>0</v>
      </c>
      <c r="O119" s="155">
        <f t="shared" si="63"/>
        <v>0</v>
      </c>
      <c r="P119" s="155">
        <f t="shared" si="63"/>
        <v>0</v>
      </c>
      <c r="Q119" s="155">
        <f t="shared" si="63"/>
        <v>0</v>
      </c>
      <c r="R119" s="155">
        <f t="shared" si="63"/>
        <v>0</v>
      </c>
      <c r="S119" s="155">
        <f t="shared" si="63"/>
        <v>0</v>
      </c>
      <c r="T119" s="155">
        <f t="shared" si="63"/>
        <v>0</v>
      </c>
      <c r="U119" s="155">
        <f t="shared" si="63"/>
        <v>0</v>
      </c>
      <c r="V119" s="155">
        <f t="shared" si="63"/>
        <v>0</v>
      </c>
      <c r="W119" s="155">
        <f t="shared" si="63"/>
        <v>0</v>
      </c>
      <c r="X119" s="155">
        <f t="shared" si="63"/>
        <v>0</v>
      </c>
      <c r="Y119" s="155">
        <f t="shared" si="63"/>
        <v>0</v>
      </c>
      <c r="Z119" s="155">
        <f t="shared" si="63"/>
        <v>0</v>
      </c>
      <c r="AA119" s="155">
        <f t="shared" si="63"/>
        <v>0</v>
      </c>
      <c r="AB119" s="155">
        <f t="shared" si="63"/>
        <v>0</v>
      </c>
      <c r="AC119" s="155">
        <f t="shared" si="63"/>
        <v>0</v>
      </c>
      <c r="AD119" s="155">
        <f t="shared" si="63"/>
        <v>0</v>
      </c>
      <c r="AE119" s="155">
        <f t="shared" si="63"/>
        <v>0</v>
      </c>
      <c r="AF119" s="155">
        <f t="shared" si="63"/>
        <v>0</v>
      </c>
      <c r="AG119" s="155">
        <f t="shared" si="63"/>
        <v>0</v>
      </c>
      <c r="AH119" s="155">
        <f t="shared" ref="AH119:AQ119" si="64">AH81-AH100</f>
        <v>0</v>
      </c>
      <c r="AI119" s="155">
        <f t="shared" si="64"/>
        <v>0</v>
      </c>
      <c r="AJ119" s="155">
        <f t="shared" si="64"/>
        <v>0</v>
      </c>
      <c r="AK119" s="155">
        <f t="shared" si="64"/>
        <v>0</v>
      </c>
      <c r="AL119" s="155">
        <f t="shared" si="64"/>
        <v>0</v>
      </c>
      <c r="AM119" s="155">
        <f t="shared" si="64"/>
        <v>0</v>
      </c>
      <c r="AN119" s="155">
        <f t="shared" si="64"/>
        <v>0</v>
      </c>
      <c r="AO119" s="155">
        <f t="shared" si="64"/>
        <v>0</v>
      </c>
      <c r="AP119" s="155">
        <f t="shared" si="64"/>
        <v>0</v>
      </c>
      <c r="AQ119" s="155">
        <f t="shared" si="64"/>
        <v>0</v>
      </c>
    </row>
    <row r="120" spans="2:43" x14ac:dyDescent="0.3">
      <c r="B120" s="142" t="s">
        <v>383</v>
      </c>
      <c r="C120" s="154">
        <f t="shared" si="60"/>
        <v>0</v>
      </c>
      <c r="D120" s="155">
        <f t="shared" ref="D120:AG120" si="65">D82-D101</f>
        <v>0</v>
      </c>
      <c r="E120" s="155">
        <f t="shared" si="65"/>
        <v>0</v>
      </c>
      <c r="F120" s="155">
        <f t="shared" si="65"/>
        <v>0</v>
      </c>
      <c r="G120" s="155">
        <f t="shared" si="65"/>
        <v>0</v>
      </c>
      <c r="H120" s="155">
        <f t="shared" si="65"/>
        <v>0</v>
      </c>
      <c r="I120" s="155">
        <f t="shared" si="65"/>
        <v>0</v>
      </c>
      <c r="J120" s="155">
        <f t="shared" si="65"/>
        <v>0</v>
      </c>
      <c r="K120" s="155">
        <f t="shared" si="65"/>
        <v>0</v>
      </c>
      <c r="L120" s="155">
        <f t="shared" si="65"/>
        <v>0</v>
      </c>
      <c r="M120" s="155">
        <f t="shared" si="65"/>
        <v>0</v>
      </c>
      <c r="N120" s="155">
        <f t="shared" si="65"/>
        <v>0</v>
      </c>
      <c r="O120" s="155">
        <f t="shared" si="65"/>
        <v>0</v>
      </c>
      <c r="P120" s="155">
        <f t="shared" si="65"/>
        <v>0</v>
      </c>
      <c r="Q120" s="155">
        <f t="shared" si="65"/>
        <v>0</v>
      </c>
      <c r="R120" s="155">
        <f t="shared" si="65"/>
        <v>0</v>
      </c>
      <c r="S120" s="155">
        <f t="shared" si="65"/>
        <v>0</v>
      </c>
      <c r="T120" s="155">
        <f t="shared" si="65"/>
        <v>0</v>
      </c>
      <c r="U120" s="155">
        <f t="shared" si="65"/>
        <v>0</v>
      </c>
      <c r="V120" s="155">
        <f t="shared" si="65"/>
        <v>0</v>
      </c>
      <c r="W120" s="155">
        <f t="shared" si="65"/>
        <v>0</v>
      </c>
      <c r="X120" s="155">
        <f t="shared" si="65"/>
        <v>0</v>
      </c>
      <c r="Y120" s="155">
        <f t="shared" si="65"/>
        <v>0</v>
      </c>
      <c r="Z120" s="155">
        <f t="shared" si="65"/>
        <v>0</v>
      </c>
      <c r="AA120" s="155">
        <f t="shared" si="65"/>
        <v>0</v>
      </c>
      <c r="AB120" s="155">
        <f t="shared" si="65"/>
        <v>0</v>
      </c>
      <c r="AC120" s="155">
        <f t="shared" si="65"/>
        <v>0</v>
      </c>
      <c r="AD120" s="155">
        <f t="shared" si="65"/>
        <v>0</v>
      </c>
      <c r="AE120" s="155">
        <f t="shared" si="65"/>
        <v>0</v>
      </c>
      <c r="AF120" s="155">
        <f t="shared" si="65"/>
        <v>0</v>
      </c>
      <c r="AG120" s="155">
        <f t="shared" si="65"/>
        <v>0</v>
      </c>
      <c r="AH120" s="155">
        <f t="shared" ref="AH120:AQ120" si="66">AH82-AH101</f>
        <v>0</v>
      </c>
      <c r="AI120" s="155">
        <f t="shared" si="66"/>
        <v>0</v>
      </c>
      <c r="AJ120" s="155">
        <f t="shared" si="66"/>
        <v>0</v>
      </c>
      <c r="AK120" s="155">
        <f t="shared" si="66"/>
        <v>0</v>
      </c>
      <c r="AL120" s="155">
        <f t="shared" si="66"/>
        <v>0</v>
      </c>
      <c r="AM120" s="155">
        <f t="shared" si="66"/>
        <v>0</v>
      </c>
      <c r="AN120" s="155">
        <f t="shared" si="66"/>
        <v>0</v>
      </c>
      <c r="AO120" s="155">
        <f t="shared" si="66"/>
        <v>0</v>
      </c>
      <c r="AP120" s="155">
        <f t="shared" si="66"/>
        <v>0</v>
      </c>
      <c r="AQ120" s="155">
        <f t="shared" si="66"/>
        <v>0</v>
      </c>
    </row>
    <row r="121" spans="2:43" x14ac:dyDescent="0.3">
      <c r="B121" s="142" t="s">
        <v>384</v>
      </c>
      <c r="C121" s="154">
        <f t="shared" si="60"/>
        <v>0</v>
      </c>
      <c r="D121" s="155">
        <f t="shared" ref="D121:AG121" si="67">D83-D102</f>
        <v>0</v>
      </c>
      <c r="E121" s="155">
        <f t="shared" si="67"/>
        <v>0</v>
      </c>
      <c r="F121" s="155">
        <f t="shared" si="67"/>
        <v>0</v>
      </c>
      <c r="G121" s="155">
        <f t="shared" si="67"/>
        <v>0</v>
      </c>
      <c r="H121" s="155">
        <f t="shared" si="67"/>
        <v>0</v>
      </c>
      <c r="I121" s="155">
        <f t="shared" si="67"/>
        <v>0</v>
      </c>
      <c r="J121" s="155">
        <f t="shared" si="67"/>
        <v>0</v>
      </c>
      <c r="K121" s="155">
        <f t="shared" si="67"/>
        <v>0</v>
      </c>
      <c r="L121" s="155">
        <f t="shared" si="67"/>
        <v>0</v>
      </c>
      <c r="M121" s="155">
        <f t="shared" si="67"/>
        <v>0</v>
      </c>
      <c r="N121" s="155">
        <f t="shared" si="67"/>
        <v>0</v>
      </c>
      <c r="O121" s="155">
        <f t="shared" si="67"/>
        <v>0</v>
      </c>
      <c r="P121" s="155">
        <f t="shared" si="67"/>
        <v>0</v>
      </c>
      <c r="Q121" s="155">
        <f t="shared" si="67"/>
        <v>0</v>
      </c>
      <c r="R121" s="155">
        <f t="shared" si="67"/>
        <v>0</v>
      </c>
      <c r="S121" s="155">
        <f t="shared" si="67"/>
        <v>0</v>
      </c>
      <c r="T121" s="155">
        <f t="shared" si="67"/>
        <v>0</v>
      </c>
      <c r="U121" s="155">
        <f t="shared" si="67"/>
        <v>0</v>
      </c>
      <c r="V121" s="155">
        <f t="shared" si="67"/>
        <v>0</v>
      </c>
      <c r="W121" s="155">
        <f t="shared" si="67"/>
        <v>0</v>
      </c>
      <c r="X121" s="155">
        <f t="shared" si="67"/>
        <v>0</v>
      </c>
      <c r="Y121" s="155">
        <f t="shared" si="67"/>
        <v>0</v>
      </c>
      <c r="Z121" s="155">
        <f t="shared" si="67"/>
        <v>0</v>
      </c>
      <c r="AA121" s="155">
        <f t="shared" si="67"/>
        <v>0</v>
      </c>
      <c r="AB121" s="155">
        <f t="shared" si="67"/>
        <v>0</v>
      </c>
      <c r="AC121" s="155">
        <f t="shared" si="67"/>
        <v>0</v>
      </c>
      <c r="AD121" s="155">
        <f t="shared" si="67"/>
        <v>0</v>
      </c>
      <c r="AE121" s="155">
        <f t="shared" si="67"/>
        <v>0</v>
      </c>
      <c r="AF121" s="155">
        <f t="shared" si="67"/>
        <v>0</v>
      </c>
      <c r="AG121" s="155">
        <f t="shared" si="67"/>
        <v>0</v>
      </c>
      <c r="AH121" s="155">
        <f t="shared" ref="AH121:AQ121" si="68">AH83-AH102</f>
        <v>0</v>
      </c>
      <c r="AI121" s="155">
        <f t="shared" si="68"/>
        <v>0</v>
      </c>
      <c r="AJ121" s="155">
        <f t="shared" si="68"/>
        <v>0</v>
      </c>
      <c r="AK121" s="155">
        <f t="shared" si="68"/>
        <v>0</v>
      </c>
      <c r="AL121" s="155">
        <f t="shared" si="68"/>
        <v>0</v>
      </c>
      <c r="AM121" s="155">
        <f t="shared" si="68"/>
        <v>0</v>
      </c>
      <c r="AN121" s="155">
        <f t="shared" si="68"/>
        <v>0</v>
      </c>
      <c r="AO121" s="155">
        <f t="shared" si="68"/>
        <v>0</v>
      </c>
      <c r="AP121" s="155">
        <f t="shared" si="68"/>
        <v>0</v>
      </c>
      <c r="AQ121" s="155">
        <f t="shared" si="68"/>
        <v>0</v>
      </c>
    </row>
    <row r="122" spans="2:43" x14ac:dyDescent="0.3">
      <c r="B122" s="142" t="s">
        <v>385</v>
      </c>
      <c r="C122" s="154">
        <f t="shared" si="60"/>
        <v>0</v>
      </c>
      <c r="D122" s="155">
        <f t="shared" ref="D122:AG122" si="69">D84-D103</f>
        <v>0</v>
      </c>
      <c r="E122" s="155">
        <f t="shared" si="69"/>
        <v>0</v>
      </c>
      <c r="F122" s="155">
        <f t="shared" si="69"/>
        <v>0</v>
      </c>
      <c r="G122" s="155">
        <f t="shared" si="69"/>
        <v>0</v>
      </c>
      <c r="H122" s="155">
        <f t="shared" si="69"/>
        <v>0</v>
      </c>
      <c r="I122" s="155">
        <f t="shared" si="69"/>
        <v>0</v>
      </c>
      <c r="J122" s="155">
        <f t="shared" si="69"/>
        <v>0</v>
      </c>
      <c r="K122" s="155">
        <f t="shared" si="69"/>
        <v>0</v>
      </c>
      <c r="L122" s="155">
        <f t="shared" si="69"/>
        <v>0</v>
      </c>
      <c r="M122" s="155">
        <f t="shared" si="69"/>
        <v>0</v>
      </c>
      <c r="N122" s="155">
        <f t="shared" si="69"/>
        <v>0</v>
      </c>
      <c r="O122" s="155">
        <f t="shared" si="69"/>
        <v>0</v>
      </c>
      <c r="P122" s="155">
        <f t="shared" si="69"/>
        <v>0</v>
      </c>
      <c r="Q122" s="155">
        <f t="shared" si="69"/>
        <v>0</v>
      </c>
      <c r="R122" s="155">
        <f t="shared" si="69"/>
        <v>0</v>
      </c>
      <c r="S122" s="155">
        <f t="shared" si="69"/>
        <v>0</v>
      </c>
      <c r="T122" s="155">
        <f t="shared" si="69"/>
        <v>0</v>
      </c>
      <c r="U122" s="155">
        <f t="shared" si="69"/>
        <v>0</v>
      </c>
      <c r="V122" s="155">
        <f t="shared" si="69"/>
        <v>0</v>
      </c>
      <c r="W122" s="155">
        <f t="shared" si="69"/>
        <v>0</v>
      </c>
      <c r="X122" s="155">
        <f t="shared" si="69"/>
        <v>0</v>
      </c>
      <c r="Y122" s="155">
        <f t="shared" si="69"/>
        <v>0</v>
      </c>
      <c r="Z122" s="155">
        <f t="shared" si="69"/>
        <v>0</v>
      </c>
      <c r="AA122" s="155">
        <f t="shared" si="69"/>
        <v>0</v>
      </c>
      <c r="AB122" s="155">
        <f t="shared" si="69"/>
        <v>0</v>
      </c>
      <c r="AC122" s="155">
        <f t="shared" si="69"/>
        <v>0</v>
      </c>
      <c r="AD122" s="155">
        <f t="shared" si="69"/>
        <v>0</v>
      </c>
      <c r="AE122" s="155">
        <f t="shared" si="69"/>
        <v>0</v>
      </c>
      <c r="AF122" s="155">
        <f t="shared" si="69"/>
        <v>0</v>
      </c>
      <c r="AG122" s="155">
        <f t="shared" si="69"/>
        <v>0</v>
      </c>
      <c r="AH122" s="155">
        <f t="shared" ref="AH122:AQ122" si="70">AH84-AH103</f>
        <v>0</v>
      </c>
      <c r="AI122" s="155">
        <f t="shared" si="70"/>
        <v>0</v>
      </c>
      <c r="AJ122" s="155">
        <f t="shared" si="70"/>
        <v>0</v>
      </c>
      <c r="AK122" s="155">
        <f t="shared" si="70"/>
        <v>0</v>
      </c>
      <c r="AL122" s="155">
        <f t="shared" si="70"/>
        <v>0</v>
      </c>
      <c r="AM122" s="155">
        <f t="shared" si="70"/>
        <v>0</v>
      </c>
      <c r="AN122" s="155">
        <f t="shared" si="70"/>
        <v>0</v>
      </c>
      <c r="AO122" s="155">
        <f t="shared" si="70"/>
        <v>0</v>
      </c>
      <c r="AP122" s="155">
        <f t="shared" si="70"/>
        <v>0</v>
      </c>
      <c r="AQ122" s="155">
        <f t="shared" si="70"/>
        <v>0</v>
      </c>
    </row>
    <row r="123" spans="2:43" x14ac:dyDescent="0.3">
      <c r="B123" s="142" t="s">
        <v>386</v>
      </c>
      <c r="C123" s="154">
        <f t="shared" si="60"/>
        <v>0</v>
      </c>
      <c r="D123" s="155">
        <f t="shared" ref="D123:AG123" si="71">D85-D104</f>
        <v>0</v>
      </c>
      <c r="E123" s="155">
        <f t="shared" si="71"/>
        <v>0</v>
      </c>
      <c r="F123" s="155">
        <f t="shared" si="71"/>
        <v>0</v>
      </c>
      <c r="G123" s="155">
        <f t="shared" si="71"/>
        <v>0</v>
      </c>
      <c r="H123" s="155">
        <f t="shared" si="71"/>
        <v>0</v>
      </c>
      <c r="I123" s="155">
        <f t="shared" si="71"/>
        <v>0</v>
      </c>
      <c r="J123" s="155">
        <f t="shared" si="71"/>
        <v>0</v>
      </c>
      <c r="K123" s="155">
        <f t="shared" si="71"/>
        <v>0</v>
      </c>
      <c r="L123" s="155">
        <f t="shared" si="71"/>
        <v>0</v>
      </c>
      <c r="M123" s="155">
        <f t="shared" si="71"/>
        <v>0</v>
      </c>
      <c r="N123" s="155">
        <f t="shared" si="71"/>
        <v>0</v>
      </c>
      <c r="O123" s="155">
        <f t="shared" si="71"/>
        <v>0</v>
      </c>
      <c r="P123" s="155">
        <f t="shared" si="71"/>
        <v>0</v>
      </c>
      <c r="Q123" s="155">
        <f t="shared" si="71"/>
        <v>0</v>
      </c>
      <c r="R123" s="155">
        <f t="shared" si="71"/>
        <v>0</v>
      </c>
      <c r="S123" s="155">
        <f t="shared" si="71"/>
        <v>0</v>
      </c>
      <c r="T123" s="155">
        <f t="shared" si="71"/>
        <v>0</v>
      </c>
      <c r="U123" s="155">
        <f t="shared" si="71"/>
        <v>0</v>
      </c>
      <c r="V123" s="155">
        <f t="shared" si="71"/>
        <v>0</v>
      </c>
      <c r="W123" s="155">
        <f t="shared" si="71"/>
        <v>0</v>
      </c>
      <c r="X123" s="155">
        <f t="shared" si="71"/>
        <v>0</v>
      </c>
      <c r="Y123" s="155">
        <f t="shared" si="71"/>
        <v>0</v>
      </c>
      <c r="Z123" s="155">
        <f t="shared" si="71"/>
        <v>0</v>
      </c>
      <c r="AA123" s="155">
        <f t="shared" si="71"/>
        <v>0</v>
      </c>
      <c r="AB123" s="155">
        <f t="shared" si="71"/>
        <v>0</v>
      </c>
      <c r="AC123" s="155">
        <f t="shared" si="71"/>
        <v>0</v>
      </c>
      <c r="AD123" s="155">
        <f t="shared" si="71"/>
        <v>0</v>
      </c>
      <c r="AE123" s="155">
        <f t="shared" si="71"/>
        <v>0</v>
      </c>
      <c r="AF123" s="155">
        <f t="shared" si="71"/>
        <v>0</v>
      </c>
      <c r="AG123" s="155">
        <f t="shared" si="71"/>
        <v>0</v>
      </c>
      <c r="AH123" s="155">
        <f t="shared" ref="AH123:AQ123" si="72">AH85-AH104</f>
        <v>0</v>
      </c>
      <c r="AI123" s="155">
        <f t="shared" si="72"/>
        <v>0</v>
      </c>
      <c r="AJ123" s="155">
        <f t="shared" si="72"/>
        <v>0</v>
      </c>
      <c r="AK123" s="155">
        <f t="shared" si="72"/>
        <v>0</v>
      </c>
      <c r="AL123" s="155">
        <f t="shared" si="72"/>
        <v>0</v>
      </c>
      <c r="AM123" s="155">
        <f t="shared" si="72"/>
        <v>0</v>
      </c>
      <c r="AN123" s="155">
        <f t="shared" si="72"/>
        <v>0</v>
      </c>
      <c r="AO123" s="155">
        <f t="shared" si="72"/>
        <v>0</v>
      </c>
      <c r="AP123" s="155">
        <f t="shared" si="72"/>
        <v>0</v>
      </c>
      <c r="AQ123" s="155">
        <f t="shared" si="72"/>
        <v>0</v>
      </c>
    </row>
    <row r="124" spans="2:43" x14ac:dyDescent="0.3">
      <c r="B124" s="142" t="s">
        <v>387</v>
      </c>
      <c r="C124" s="154">
        <f t="shared" si="60"/>
        <v>0</v>
      </c>
      <c r="D124" s="155">
        <f t="shared" ref="D124:AG124" si="73">D86-D105</f>
        <v>0</v>
      </c>
      <c r="E124" s="155">
        <f t="shared" si="73"/>
        <v>0</v>
      </c>
      <c r="F124" s="155">
        <f t="shared" si="73"/>
        <v>0</v>
      </c>
      <c r="G124" s="155">
        <f t="shared" si="73"/>
        <v>0</v>
      </c>
      <c r="H124" s="155">
        <f t="shared" si="73"/>
        <v>0</v>
      </c>
      <c r="I124" s="155">
        <f t="shared" si="73"/>
        <v>0</v>
      </c>
      <c r="J124" s="155">
        <f t="shared" si="73"/>
        <v>0</v>
      </c>
      <c r="K124" s="155">
        <f t="shared" si="73"/>
        <v>0</v>
      </c>
      <c r="L124" s="155">
        <f t="shared" si="73"/>
        <v>0</v>
      </c>
      <c r="M124" s="155">
        <f t="shared" si="73"/>
        <v>0</v>
      </c>
      <c r="N124" s="155">
        <f t="shared" si="73"/>
        <v>0</v>
      </c>
      <c r="O124" s="155">
        <f t="shared" si="73"/>
        <v>0</v>
      </c>
      <c r="P124" s="155">
        <f t="shared" si="73"/>
        <v>0</v>
      </c>
      <c r="Q124" s="155">
        <f t="shared" si="73"/>
        <v>0</v>
      </c>
      <c r="R124" s="155">
        <f t="shared" si="73"/>
        <v>0</v>
      </c>
      <c r="S124" s="155">
        <f t="shared" si="73"/>
        <v>0</v>
      </c>
      <c r="T124" s="155">
        <f t="shared" si="73"/>
        <v>0</v>
      </c>
      <c r="U124" s="155">
        <f t="shared" si="73"/>
        <v>0</v>
      </c>
      <c r="V124" s="155">
        <f t="shared" si="73"/>
        <v>0</v>
      </c>
      <c r="W124" s="155">
        <f t="shared" si="73"/>
        <v>0</v>
      </c>
      <c r="X124" s="155">
        <f t="shared" si="73"/>
        <v>0</v>
      </c>
      <c r="Y124" s="155">
        <f t="shared" si="73"/>
        <v>0</v>
      </c>
      <c r="Z124" s="155">
        <f t="shared" si="73"/>
        <v>0</v>
      </c>
      <c r="AA124" s="155">
        <f t="shared" si="73"/>
        <v>0</v>
      </c>
      <c r="AB124" s="155">
        <f t="shared" si="73"/>
        <v>0</v>
      </c>
      <c r="AC124" s="155">
        <f t="shared" si="73"/>
        <v>0</v>
      </c>
      <c r="AD124" s="155">
        <f t="shared" si="73"/>
        <v>0</v>
      </c>
      <c r="AE124" s="155">
        <f t="shared" si="73"/>
        <v>0</v>
      </c>
      <c r="AF124" s="155">
        <f t="shared" si="73"/>
        <v>0</v>
      </c>
      <c r="AG124" s="155">
        <f t="shared" si="73"/>
        <v>0</v>
      </c>
      <c r="AH124" s="155">
        <f t="shared" ref="AH124:AQ124" si="74">AH86-AH105</f>
        <v>0</v>
      </c>
      <c r="AI124" s="155">
        <f t="shared" si="74"/>
        <v>0</v>
      </c>
      <c r="AJ124" s="155">
        <f t="shared" si="74"/>
        <v>0</v>
      </c>
      <c r="AK124" s="155">
        <f t="shared" si="74"/>
        <v>0</v>
      </c>
      <c r="AL124" s="155">
        <f t="shared" si="74"/>
        <v>0</v>
      </c>
      <c r="AM124" s="155">
        <f t="shared" si="74"/>
        <v>0</v>
      </c>
      <c r="AN124" s="155">
        <f t="shared" si="74"/>
        <v>0</v>
      </c>
      <c r="AO124" s="155">
        <f t="shared" si="74"/>
        <v>0</v>
      </c>
      <c r="AP124" s="155">
        <f t="shared" si="74"/>
        <v>0</v>
      </c>
      <c r="AQ124" s="155">
        <f t="shared" si="74"/>
        <v>0</v>
      </c>
    </row>
    <row r="125" spans="2:43" x14ac:dyDescent="0.3">
      <c r="B125" s="142" t="s">
        <v>388</v>
      </c>
      <c r="C125" s="154">
        <f t="shared" si="60"/>
        <v>0</v>
      </c>
      <c r="D125" s="155">
        <f t="shared" ref="D125:AG125" si="75">D87-D106</f>
        <v>0</v>
      </c>
      <c r="E125" s="155">
        <f t="shared" si="75"/>
        <v>0</v>
      </c>
      <c r="F125" s="155">
        <f t="shared" si="75"/>
        <v>0</v>
      </c>
      <c r="G125" s="155">
        <f t="shared" si="75"/>
        <v>0</v>
      </c>
      <c r="H125" s="155">
        <f t="shared" si="75"/>
        <v>0</v>
      </c>
      <c r="I125" s="155">
        <f t="shared" si="75"/>
        <v>0</v>
      </c>
      <c r="J125" s="155">
        <f t="shared" si="75"/>
        <v>0</v>
      </c>
      <c r="K125" s="155">
        <f t="shared" si="75"/>
        <v>0</v>
      </c>
      <c r="L125" s="155">
        <f t="shared" si="75"/>
        <v>0</v>
      </c>
      <c r="M125" s="155">
        <f t="shared" si="75"/>
        <v>0</v>
      </c>
      <c r="N125" s="155">
        <f t="shared" si="75"/>
        <v>0</v>
      </c>
      <c r="O125" s="155">
        <f t="shared" si="75"/>
        <v>0</v>
      </c>
      <c r="P125" s="155">
        <f t="shared" si="75"/>
        <v>0</v>
      </c>
      <c r="Q125" s="155">
        <f t="shared" si="75"/>
        <v>0</v>
      </c>
      <c r="R125" s="155">
        <f t="shared" si="75"/>
        <v>0</v>
      </c>
      <c r="S125" s="155">
        <f t="shared" si="75"/>
        <v>0</v>
      </c>
      <c r="T125" s="155">
        <f t="shared" si="75"/>
        <v>0</v>
      </c>
      <c r="U125" s="155">
        <f t="shared" si="75"/>
        <v>0</v>
      </c>
      <c r="V125" s="155">
        <f t="shared" si="75"/>
        <v>0</v>
      </c>
      <c r="W125" s="155">
        <f t="shared" si="75"/>
        <v>0</v>
      </c>
      <c r="X125" s="155">
        <f t="shared" si="75"/>
        <v>0</v>
      </c>
      <c r="Y125" s="155">
        <f t="shared" si="75"/>
        <v>0</v>
      </c>
      <c r="Z125" s="155">
        <f t="shared" si="75"/>
        <v>0</v>
      </c>
      <c r="AA125" s="155">
        <f t="shared" si="75"/>
        <v>0</v>
      </c>
      <c r="AB125" s="155">
        <f t="shared" si="75"/>
        <v>0</v>
      </c>
      <c r="AC125" s="155">
        <f t="shared" si="75"/>
        <v>0</v>
      </c>
      <c r="AD125" s="155">
        <f t="shared" si="75"/>
        <v>0</v>
      </c>
      <c r="AE125" s="155">
        <f t="shared" si="75"/>
        <v>0</v>
      </c>
      <c r="AF125" s="155">
        <f t="shared" si="75"/>
        <v>0</v>
      </c>
      <c r="AG125" s="155">
        <f t="shared" si="75"/>
        <v>0</v>
      </c>
      <c r="AH125" s="155">
        <f t="shared" ref="AH125:AQ125" si="76">AH87-AH106</f>
        <v>0</v>
      </c>
      <c r="AI125" s="155">
        <f t="shared" si="76"/>
        <v>0</v>
      </c>
      <c r="AJ125" s="155">
        <f t="shared" si="76"/>
        <v>0</v>
      </c>
      <c r="AK125" s="155">
        <f t="shared" si="76"/>
        <v>0</v>
      </c>
      <c r="AL125" s="155">
        <f t="shared" si="76"/>
        <v>0</v>
      </c>
      <c r="AM125" s="155">
        <f t="shared" si="76"/>
        <v>0</v>
      </c>
      <c r="AN125" s="155">
        <f t="shared" si="76"/>
        <v>0</v>
      </c>
      <c r="AO125" s="155">
        <f t="shared" si="76"/>
        <v>0</v>
      </c>
      <c r="AP125" s="155">
        <f t="shared" si="76"/>
        <v>0</v>
      </c>
      <c r="AQ125" s="155">
        <f t="shared" si="76"/>
        <v>0</v>
      </c>
    </row>
    <row r="126" spans="2:43" x14ac:dyDescent="0.3">
      <c r="B126" s="142" t="s">
        <v>393</v>
      </c>
      <c r="C126" s="154">
        <f t="shared" si="60"/>
        <v>0</v>
      </c>
      <c r="D126" s="155">
        <f>D88-D107</f>
        <v>0</v>
      </c>
      <c r="E126" s="155">
        <f t="shared" ref="E126:AG127" si="77">E88-E107</f>
        <v>0</v>
      </c>
      <c r="F126" s="155">
        <f t="shared" si="77"/>
        <v>0</v>
      </c>
      <c r="G126" s="155">
        <f t="shared" si="77"/>
        <v>0</v>
      </c>
      <c r="H126" s="155">
        <f t="shared" si="77"/>
        <v>0</v>
      </c>
      <c r="I126" s="155">
        <f t="shared" si="77"/>
        <v>0</v>
      </c>
      <c r="J126" s="155">
        <f t="shared" si="77"/>
        <v>0</v>
      </c>
      <c r="K126" s="155">
        <f t="shared" si="77"/>
        <v>0</v>
      </c>
      <c r="L126" s="155">
        <f t="shared" si="77"/>
        <v>0</v>
      </c>
      <c r="M126" s="155">
        <f t="shared" si="77"/>
        <v>0</v>
      </c>
      <c r="N126" s="155">
        <f t="shared" si="77"/>
        <v>0</v>
      </c>
      <c r="O126" s="155">
        <f t="shared" si="77"/>
        <v>0</v>
      </c>
      <c r="P126" s="155">
        <f t="shared" si="77"/>
        <v>0</v>
      </c>
      <c r="Q126" s="155">
        <f t="shared" si="77"/>
        <v>0</v>
      </c>
      <c r="R126" s="155">
        <f t="shared" si="77"/>
        <v>0</v>
      </c>
      <c r="S126" s="155">
        <f t="shared" si="77"/>
        <v>0</v>
      </c>
      <c r="T126" s="155">
        <f t="shared" si="77"/>
        <v>0</v>
      </c>
      <c r="U126" s="155">
        <f t="shared" si="77"/>
        <v>0</v>
      </c>
      <c r="V126" s="155">
        <f t="shared" si="77"/>
        <v>0</v>
      </c>
      <c r="W126" s="155">
        <f t="shared" si="77"/>
        <v>0</v>
      </c>
      <c r="X126" s="155">
        <f t="shared" si="77"/>
        <v>0</v>
      </c>
      <c r="Y126" s="155">
        <f t="shared" si="77"/>
        <v>0</v>
      </c>
      <c r="Z126" s="155">
        <f t="shared" si="77"/>
        <v>0</v>
      </c>
      <c r="AA126" s="155">
        <f t="shared" si="77"/>
        <v>0</v>
      </c>
      <c r="AB126" s="155">
        <f t="shared" si="77"/>
        <v>0</v>
      </c>
      <c r="AC126" s="155">
        <f t="shared" si="77"/>
        <v>0</v>
      </c>
      <c r="AD126" s="155">
        <f t="shared" si="77"/>
        <v>0</v>
      </c>
      <c r="AE126" s="155">
        <f t="shared" si="77"/>
        <v>0</v>
      </c>
      <c r="AF126" s="155">
        <f t="shared" si="77"/>
        <v>0</v>
      </c>
      <c r="AG126" s="155">
        <f t="shared" si="77"/>
        <v>0</v>
      </c>
      <c r="AH126" s="155">
        <f t="shared" ref="AH126:AQ126" si="78">AH88-AH107</f>
        <v>0</v>
      </c>
      <c r="AI126" s="155">
        <f t="shared" si="78"/>
        <v>0</v>
      </c>
      <c r="AJ126" s="155">
        <f t="shared" si="78"/>
        <v>0</v>
      </c>
      <c r="AK126" s="155">
        <f t="shared" si="78"/>
        <v>0</v>
      </c>
      <c r="AL126" s="155">
        <f t="shared" si="78"/>
        <v>0</v>
      </c>
      <c r="AM126" s="155">
        <f t="shared" si="78"/>
        <v>0</v>
      </c>
      <c r="AN126" s="155">
        <f t="shared" si="78"/>
        <v>0</v>
      </c>
      <c r="AO126" s="155">
        <f t="shared" si="78"/>
        <v>0</v>
      </c>
      <c r="AP126" s="155">
        <f t="shared" si="78"/>
        <v>0</v>
      </c>
      <c r="AQ126" s="155">
        <f t="shared" si="78"/>
        <v>0</v>
      </c>
    </row>
    <row r="127" spans="2:43" x14ac:dyDescent="0.3">
      <c r="B127" s="142" t="s">
        <v>394</v>
      </c>
      <c r="C127" s="154">
        <f t="shared" si="60"/>
        <v>0</v>
      </c>
      <c r="D127" s="155">
        <f>D89-D108</f>
        <v>0</v>
      </c>
      <c r="E127" s="155">
        <f t="shared" si="77"/>
        <v>0</v>
      </c>
      <c r="F127" s="155">
        <f t="shared" si="77"/>
        <v>0</v>
      </c>
      <c r="G127" s="155">
        <f t="shared" si="77"/>
        <v>0</v>
      </c>
      <c r="H127" s="155">
        <f t="shared" si="77"/>
        <v>0</v>
      </c>
      <c r="I127" s="155">
        <f t="shared" si="77"/>
        <v>0</v>
      </c>
      <c r="J127" s="155">
        <f t="shared" si="77"/>
        <v>0</v>
      </c>
      <c r="K127" s="155">
        <f t="shared" si="77"/>
        <v>0</v>
      </c>
      <c r="L127" s="155">
        <f t="shared" si="77"/>
        <v>0</v>
      </c>
      <c r="M127" s="155">
        <f t="shared" si="77"/>
        <v>0</v>
      </c>
      <c r="N127" s="155">
        <f t="shared" si="77"/>
        <v>0</v>
      </c>
      <c r="O127" s="155">
        <f t="shared" si="77"/>
        <v>0</v>
      </c>
      <c r="P127" s="155">
        <f t="shared" si="77"/>
        <v>0</v>
      </c>
      <c r="Q127" s="155">
        <f t="shared" si="77"/>
        <v>0</v>
      </c>
      <c r="R127" s="155">
        <f t="shared" si="77"/>
        <v>0</v>
      </c>
      <c r="S127" s="155">
        <f t="shared" si="77"/>
        <v>0</v>
      </c>
      <c r="T127" s="155">
        <f t="shared" si="77"/>
        <v>0</v>
      </c>
      <c r="U127" s="155">
        <f t="shared" si="77"/>
        <v>0</v>
      </c>
      <c r="V127" s="155">
        <f t="shared" si="77"/>
        <v>0</v>
      </c>
      <c r="W127" s="155">
        <f t="shared" si="77"/>
        <v>0</v>
      </c>
      <c r="X127" s="155">
        <f t="shared" si="77"/>
        <v>0</v>
      </c>
      <c r="Y127" s="155">
        <f t="shared" si="77"/>
        <v>0</v>
      </c>
      <c r="Z127" s="155">
        <f t="shared" si="77"/>
        <v>0</v>
      </c>
      <c r="AA127" s="155">
        <f t="shared" si="77"/>
        <v>0</v>
      </c>
      <c r="AB127" s="155">
        <f t="shared" si="77"/>
        <v>0</v>
      </c>
      <c r="AC127" s="155">
        <f t="shared" si="77"/>
        <v>0</v>
      </c>
      <c r="AD127" s="155">
        <f t="shared" si="77"/>
        <v>0</v>
      </c>
      <c r="AE127" s="155">
        <f t="shared" si="77"/>
        <v>0</v>
      </c>
      <c r="AF127" s="155">
        <f t="shared" si="77"/>
        <v>0</v>
      </c>
      <c r="AG127" s="155">
        <f t="shared" si="77"/>
        <v>0</v>
      </c>
      <c r="AH127" s="155">
        <f t="shared" ref="AH127:AQ127" si="79">AH89-AH108</f>
        <v>0</v>
      </c>
      <c r="AI127" s="155">
        <f t="shared" si="79"/>
        <v>0</v>
      </c>
      <c r="AJ127" s="155">
        <f t="shared" si="79"/>
        <v>0</v>
      </c>
      <c r="AK127" s="155">
        <f t="shared" si="79"/>
        <v>0</v>
      </c>
      <c r="AL127" s="155">
        <f t="shared" si="79"/>
        <v>0</v>
      </c>
      <c r="AM127" s="155">
        <f t="shared" si="79"/>
        <v>0</v>
      </c>
      <c r="AN127" s="155">
        <f t="shared" si="79"/>
        <v>0</v>
      </c>
      <c r="AO127" s="155">
        <f t="shared" si="79"/>
        <v>0</v>
      </c>
      <c r="AP127" s="155">
        <f t="shared" si="79"/>
        <v>0</v>
      </c>
      <c r="AQ127" s="155">
        <f t="shared" si="79"/>
        <v>0</v>
      </c>
    </row>
    <row r="128" spans="2:43" x14ac:dyDescent="0.3">
      <c r="B128" s="142" t="s">
        <v>389</v>
      </c>
      <c r="C128" s="154">
        <f t="shared" si="60"/>
        <v>0</v>
      </c>
      <c r="D128" s="155">
        <f t="shared" ref="D128:AG128" si="80">D90-D109</f>
        <v>0</v>
      </c>
      <c r="E128" s="155">
        <f t="shared" si="80"/>
        <v>0</v>
      </c>
      <c r="F128" s="155">
        <f t="shared" si="80"/>
        <v>0</v>
      </c>
      <c r="G128" s="155">
        <f t="shared" si="80"/>
        <v>0</v>
      </c>
      <c r="H128" s="155">
        <f t="shared" si="80"/>
        <v>0</v>
      </c>
      <c r="I128" s="155">
        <f t="shared" si="80"/>
        <v>0</v>
      </c>
      <c r="J128" s="155">
        <f t="shared" si="80"/>
        <v>0</v>
      </c>
      <c r="K128" s="155">
        <f t="shared" si="80"/>
        <v>0</v>
      </c>
      <c r="L128" s="155">
        <f t="shared" si="80"/>
        <v>0</v>
      </c>
      <c r="M128" s="155">
        <f t="shared" si="80"/>
        <v>0</v>
      </c>
      <c r="N128" s="155">
        <f t="shared" si="80"/>
        <v>0</v>
      </c>
      <c r="O128" s="155">
        <f t="shared" si="80"/>
        <v>0</v>
      </c>
      <c r="P128" s="155">
        <f t="shared" si="80"/>
        <v>0</v>
      </c>
      <c r="Q128" s="155">
        <f t="shared" si="80"/>
        <v>0</v>
      </c>
      <c r="R128" s="155">
        <f t="shared" si="80"/>
        <v>0</v>
      </c>
      <c r="S128" s="155">
        <f t="shared" si="80"/>
        <v>0</v>
      </c>
      <c r="T128" s="155">
        <f t="shared" si="80"/>
        <v>0</v>
      </c>
      <c r="U128" s="155">
        <f t="shared" si="80"/>
        <v>0</v>
      </c>
      <c r="V128" s="155">
        <f t="shared" si="80"/>
        <v>0</v>
      </c>
      <c r="W128" s="155">
        <f t="shared" si="80"/>
        <v>0</v>
      </c>
      <c r="X128" s="155">
        <f t="shared" si="80"/>
        <v>0</v>
      </c>
      <c r="Y128" s="155">
        <f t="shared" si="80"/>
        <v>0</v>
      </c>
      <c r="Z128" s="155">
        <f t="shared" si="80"/>
        <v>0</v>
      </c>
      <c r="AA128" s="155">
        <f t="shared" si="80"/>
        <v>0</v>
      </c>
      <c r="AB128" s="155">
        <f t="shared" si="80"/>
        <v>0</v>
      </c>
      <c r="AC128" s="155">
        <f t="shared" si="80"/>
        <v>0</v>
      </c>
      <c r="AD128" s="155">
        <f t="shared" si="80"/>
        <v>0</v>
      </c>
      <c r="AE128" s="155">
        <f t="shared" si="80"/>
        <v>0</v>
      </c>
      <c r="AF128" s="155">
        <f t="shared" si="80"/>
        <v>0</v>
      </c>
      <c r="AG128" s="155">
        <f t="shared" si="80"/>
        <v>0</v>
      </c>
      <c r="AH128" s="155">
        <f t="shared" ref="AH128:AQ128" si="81">AH90-AH109</f>
        <v>0</v>
      </c>
      <c r="AI128" s="155">
        <f t="shared" si="81"/>
        <v>0</v>
      </c>
      <c r="AJ128" s="155">
        <f t="shared" si="81"/>
        <v>0</v>
      </c>
      <c r="AK128" s="155">
        <f t="shared" si="81"/>
        <v>0</v>
      </c>
      <c r="AL128" s="155">
        <f t="shared" si="81"/>
        <v>0</v>
      </c>
      <c r="AM128" s="155">
        <f t="shared" si="81"/>
        <v>0</v>
      </c>
      <c r="AN128" s="155">
        <f t="shared" si="81"/>
        <v>0</v>
      </c>
      <c r="AO128" s="155">
        <f t="shared" si="81"/>
        <v>0</v>
      </c>
      <c r="AP128" s="155">
        <f t="shared" si="81"/>
        <v>0</v>
      </c>
      <c r="AQ128" s="155">
        <f t="shared" si="81"/>
        <v>0</v>
      </c>
    </row>
    <row r="129" spans="2:43" x14ac:dyDescent="0.3">
      <c r="B129" s="142" t="s">
        <v>390</v>
      </c>
      <c r="C129" s="154">
        <f t="shared" si="60"/>
        <v>0</v>
      </c>
      <c r="D129" s="155">
        <f t="shared" ref="D129:AG129" si="82">D91-D110</f>
        <v>0</v>
      </c>
      <c r="E129" s="155">
        <f t="shared" si="82"/>
        <v>0</v>
      </c>
      <c r="F129" s="155">
        <f t="shared" si="82"/>
        <v>0</v>
      </c>
      <c r="G129" s="155">
        <f t="shared" si="82"/>
        <v>0</v>
      </c>
      <c r="H129" s="155">
        <f t="shared" si="82"/>
        <v>0</v>
      </c>
      <c r="I129" s="155">
        <f t="shared" si="82"/>
        <v>0</v>
      </c>
      <c r="J129" s="155">
        <f t="shared" si="82"/>
        <v>0</v>
      </c>
      <c r="K129" s="155">
        <f t="shared" si="82"/>
        <v>0</v>
      </c>
      <c r="L129" s="155">
        <f t="shared" si="82"/>
        <v>0</v>
      </c>
      <c r="M129" s="155">
        <f t="shared" si="82"/>
        <v>0</v>
      </c>
      <c r="N129" s="155">
        <f t="shared" si="82"/>
        <v>0</v>
      </c>
      <c r="O129" s="155">
        <f t="shared" si="82"/>
        <v>0</v>
      </c>
      <c r="P129" s="155">
        <f t="shared" si="82"/>
        <v>0</v>
      </c>
      <c r="Q129" s="155">
        <f t="shared" si="82"/>
        <v>0</v>
      </c>
      <c r="R129" s="155">
        <f t="shared" si="82"/>
        <v>0</v>
      </c>
      <c r="S129" s="155">
        <f t="shared" si="82"/>
        <v>0</v>
      </c>
      <c r="T129" s="155">
        <f t="shared" si="82"/>
        <v>0</v>
      </c>
      <c r="U129" s="155">
        <f t="shared" si="82"/>
        <v>0</v>
      </c>
      <c r="V129" s="155">
        <f t="shared" si="82"/>
        <v>0</v>
      </c>
      <c r="W129" s="155">
        <f t="shared" si="82"/>
        <v>0</v>
      </c>
      <c r="X129" s="155">
        <f t="shared" si="82"/>
        <v>0</v>
      </c>
      <c r="Y129" s="155">
        <f t="shared" si="82"/>
        <v>0</v>
      </c>
      <c r="Z129" s="155">
        <f t="shared" si="82"/>
        <v>0</v>
      </c>
      <c r="AA129" s="155">
        <f t="shared" si="82"/>
        <v>0</v>
      </c>
      <c r="AB129" s="155">
        <f t="shared" si="82"/>
        <v>0</v>
      </c>
      <c r="AC129" s="155">
        <f t="shared" si="82"/>
        <v>0</v>
      </c>
      <c r="AD129" s="155">
        <f t="shared" si="82"/>
        <v>0</v>
      </c>
      <c r="AE129" s="155">
        <f t="shared" si="82"/>
        <v>0</v>
      </c>
      <c r="AF129" s="155">
        <f t="shared" si="82"/>
        <v>0</v>
      </c>
      <c r="AG129" s="155">
        <f t="shared" si="82"/>
        <v>0</v>
      </c>
      <c r="AH129" s="155">
        <f t="shared" ref="AH129:AQ129" si="83">AH91-AH110</f>
        <v>0</v>
      </c>
      <c r="AI129" s="155">
        <f t="shared" si="83"/>
        <v>0</v>
      </c>
      <c r="AJ129" s="155">
        <f t="shared" si="83"/>
        <v>0</v>
      </c>
      <c r="AK129" s="155">
        <f t="shared" si="83"/>
        <v>0</v>
      </c>
      <c r="AL129" s="155">
        <f t="shared" si="83"/>
        <v>0</v>
      </c>
      <c r="AM129" s="155">
        <f t="shared" si="83"/>
        <v>0</v>
      </c>
      <c r="AN129" s="155">
        <f t="shared" si="83"/>
        <v>0</v>
      </c>
      <c r="AO129" s="155">
        <f t="shared" si="83"/>
        <v>0</v>
      </c>
      <c r="AP129" s="155">
        <f t="shared" si="83"/>
        <v>0</v>
      </c>
      <c r="AQ129" s="155">
        <f t="shared" si="83"/>
        <v>0</v>
      </c>
    </row>
    <row r="130" spans="2:43" x14ac:dyDescent="0.3">
      <c r="B130" s="142" t="s">
        <v>391</v>
      </c>
      <c r="C130" s="154">
        <f t="shared" si="60"/>
        <v>0</v>
      </c>
      <c r="D130" s="155">
        <f>D92-D111</f>
        <v>0</v>
      </c>
      <c r="E130" s="155">
        <f t="shared" ref="E130:AG131" si="84">E92-E111</f>
        <v>0</v>
      </c>
      <c r="F130" s="155">
        <f t="shared" si="84"/>
        <v>0</v>
      </c>
      <c r="G130" s="155">
        <f t="shared" si="84"/>
        <v>0</v>
      </c>
      <c r="H130" s="155">
        <f t="shared" si="84"/>
        <v>0</v>
      </c>
      <c r="I130" s="155">
        <f t="shared" si="84"/>
        <v>0</v>
      </c>
      <c r="J130" s="155">
        <f t="shared" si="84"/>
        <v>0</v>
      </c>
      <c r="K130" s="155">
        <f t="shared" si="84"/>
        <v>0</v>
      </c>
      <c r="L130" s="155">
        <f t="shared" si="84"/>
        <v>0</v>
      </c>
      <c r="M130" s="155">
        <f t="shared" si="84"/>
        <v>0</v>
      </c>
      <c r="N130" s="155">
        <f t="shared" si="84"/>
        <v>0</v>
      </c>
      <c r="O130" s="155">
        <f t="shared" si="84"/>
        <v>0</v>
      </c>
      <c r="P130" s="155">
        <f t="shared" si="84"/>
        <v>0</v>
      </c>
      <c r="Q130" s="155">
        <f t="shared" si="84"/>
        <v>0</v>
      </c>
      <c r="R130" s="155">
        <f t="shared" si="84"/>
        <v>0</v>
      </c>
      <c r="S130" s="155">
        <f t="shared" si="84"/>
        <v>0</v>
      </c>
      <c r="T130" s="155">
        <f t="shared" si="84"/>
        <v>0</v>
      </c>
      <c r="U130" s="155">
        <f t="shared" si="84"/>
        <v>0</v>
      </c>
      <c r="V130" s="155">
        <f t="shared" si="84"/>
        <v>0</v>
      </c>
      <c r="W130" s="155">
        <f t="shared" si="84"/>
        <v>0</v>
      </c>
      <c r="X130" s="155">
        <f t="shared" si="84"/>
        <v>0</v>
      </c>
      <c r="Y130" s="155">
        <f t="shared" si="84"/>
        <v>0</v>
      </c>
      <c r="Z130" s="155">
        <f t="shared" si="84"/>
        <v>0</v>
      </c>
      <c r="AA130" s="155">
        <f t="shared" si="84"/>
        <v>0</v>
      </c>
      <c r="AB130" s="155">
        <f t="shared" si="84"/>
        <v>0</v>
      </c>
      <c r="AC130" s="155">
        <f t="shared" si="84"/>
        <v>0</v>
      </c>
      <c r="AD130" s="155">
        <f t="shared" si="84"/>
        <v>0</v>
      </c>
      <c r="AE130" s="155">
        <f t="shared" si="84"/>
        <v>0</v>
      </c>
      <c r="AF130" s="155">
        <f t="shared" si="84"/>
        <v>0</v>
      </c>
      <c r="AG130" s="155">
        <f t="shared" si="84"/>
        <v>0</v>
      </c>
      <c r="AH130" s="155">
        <f t="shared" ref="AH130:AQ130" si="85">AH92-AH111</f>
        <v>0</v>
      </c>
      <c r="AI130" s="155">
        <f t="shared" si="85"/>
        <v>0</v>
      </c>
      <c r="AJ130" s="155">
        <f t="shared" si="85"/>
        <v>0</v>
      </c>
      <c r="AK130" s="155">
        <f t="shared" si="85"/>
        <v>0</v>
      </c>
      <c r="AL130" s="155">
        <f t="shared" si="85"/>
        <v>0</v>
      </c>
      <c r="AM130" s="155">
        <f t="shared" si="85"/>
        <v>0</v>
      </c>
      <c r="AN130" s="155">
        <f t="shared" si="85"/>
        <v>0</v>
      </c>
      <c r="AO130" s="155">
        <f t="shared" si="85"/>
        <v>0</v>
      </c>
      <c r="AP130" s="155">
        <f t="shared" si="85"/>
        <v>0</v>
      </c>
      <c r="AQ130" s="155">
        <f t="shared" si="85"/>
        <v>0</v>
      </c>
    </row>
    <row r="131" spans="2:43" x14ac:dyDescent="0.3">
      <c r="B131" s="142" t="s">
        <v>392</v>
      </c>
      <c r="C131" s="154">
        <f t="shared" si="60"/>
        <v>0</v>
      </c>
      <c r="D131" s="155">
        <f>D93-D112</f>
        <v>0</v>
      </c>
      <c r="E131" s="155">
        <f t="shared" si="84"/>
        <v>0</v>
      </c>
      <c r="F131" s="155">
        <f t="shared" si="84"/>
        <v>0</v>
      </c>
      <c r="G131" s="155">
        <f t="shared" si="84"/>
        <v>0</v>
      </c>
      <c r="H131" s="155">
        <f t="shared" si="84"/>
        <v>0</v>
      </c>
      <c r="I131" s="155">
        <f t="shared" si="84"/>
        <v>0</v>
      </c>
      <c r="J131" s="155">
        <f t="shared" si="84"/>
        <v>0</v>
      </c>
      <c r="K131" s="155">
        <f t="shared" si="84"/>
        <v>0</v>
      </c>
      <c r="L131" s="155">
        <f t="shared" si="84"/>
        <v>0</v>
      </c>
      <c r="M131" s="155">
        <f t="shared" si="84"/>
        <v>0</v>
      </c>
      <c r="N131" s="155">
        <f t="shared" si="84"/>
        <v>0</v>
      </c>
      <c r="O131" s="155">
        <f t="shared" si="84"/>
        <v>0</v>
      </c>
      <c r="P131" s="155">
        <f t="shared" si="84"/>
        <v>0</v>
      </c>
      <c r="Q131" s="155">
        <f t="shared" si="84"/>
        <v>0</v>
      </c>
      <c r="R131" s="155">
        <f t="shared" si="84"/>
        <v>0</v>
      </c>
      <c r="S131" s="155">
        <f t="shared" si="84"/>
        <v>0</v>
      </c>
      <c r="T131" s="155">
        <f t="shared" si="84"/>
        <v>0</v>
      </c>
      <c r="U131" s="155">
        <f t="shared" si="84"/>
        <v>0</v>
      </c>
      <c r="V131" s="155">
        <f t="shared" si="84"/>
        <v>0</v>
      </c>
      <c r="W131" s="155">
        <f t="shared" si="84"/>
        <v>0</v>
      </c>
      <c r="X131" s="155">
        <f t="shared" si="84"/>
        <v>0</v>
      </c>
      <c r="Y131" s="155">
        <f t="shared" si="84"/>
        <v>0</v>
      </c>
      <c r="Z131" s="155">
        <f t="shared" si="84"/>
        <v>0</v>
      </c>
      <c r="AA131" s="155">
        <f t="shared" si="84"/>
        <v>0</v>
      </c>
      <c r="AB131" s="155">
        <f t="shared" si="84"/>
        <v>0</v>
      </c>
      <c r="AC131" s="155">
        <f t="shared" si="84"/>
        <v>0</v>
      </c>
      <c r="AD131" s="155">
        <f t="shared" si="84"/>
        <v>0</v>
      </c>
      <c r="AE131" s="155">
        <f t="shared" si="84"/>
        <v>0</v>
      </c>
      <c r="AF131" s="155">
        <f t="shared" si="84"/>
        <v>0</v>
      </c>
      <c r="AG131" s="155">
        <f t="shared" si="84"/>
        <v>0</v>
      </c>
      <c r="AH131" s="155">
        <f t="shared" ref="AH131:AQ131" si="86">AH93-AH112</f>
        <v>0</v>
      </c>
      <c r="AI131" s="155">
        <f t="shared" si="86"/>
        <v>0</v>
      </c>
      <c r="AJ131" s="155">
        <f t="shared" si="86"/>
        <v>0</v>
      </c>
      <c r="AK131" s="155">
        <f t="shared" si="86"/>
        <v>0</v>
      </c>
      <c r="AL131" s="155">
        <f t="shared" si="86"/>
        <v>0</v>
      </c>
      <c r="AM131" s="155">
        <f t="shared" si="86"/>
        <v>0</v>
      </c>
      <c r="AN131" s="155">
        <f t="shared" si="86"/>
        <v>0</v>
      </c>
      <c r="AO131" s="155">
        <f t="shared" si="86"/>
        <v>0</v>
      </c>
      <c r="AP131" s="155">
        <f t="shared" si="86"/>
        <v>0</v>
      </c>
      <c r="AQ131" s="155">
        <f t="shared" si="86"/>
        <v>0</v>
      </c>
    </row>
    <row r="132" spans="2:43" x14ac:dyDescent="0.3">
      <c r="B132" s="151"/>
      <c r="C132" s="152"/>
      <c r="D132" s="153"/>
      <c r="E132" s="153"/>
      <c r="F132" s="153"/>
      <c r="G132" s="153"/>
      <c r="H132" s="153"/>
      <c r="I132" s="153"/>
      <c r="J132" s="153"/>
      <c r="K132" s="153"/>
      <c r="L132" s="153"/>
      <c r="M132" s="153"/>
      <c r="N132" s="153"/>
      <c r="O132" s="153"/>
      <c r="P132" s="153"/>
      <c r="Q132" s="153"/>
      <c r="R132" s="153"/>
      <c r="S132" s="153"/>
      <c r="T132" s="153"/>
      <c r="U132" s="153"/>
      <c r="V132" s="153"/>
      <c r="W132" s="153"/>
      <c r="X132" s="153"/>
      <c r="Y132" s="153"/>
      <c r="Z132" s="153"/>
      <c r="AA132" s="153"/>
      <c r="AB132" s="153"/>
      <c r="AC132" s="153"/>
      <c r="AD132" s="153"/>
      <c r="AE132" s="153"/>
      <c r="AF132" s="153"/>
      <c r="AG132" s="153"/>
      <c r="AH132" s="153"/>
      <c r="AI132" s="153"/>
      <c r="AJ132" s="153"/>
      <c r="AK132" s="153"/>
      <c r="AL132" s="153"/>
      <c r="AM132" s="153"/>
      <c r="AN132" s="153"/>
      <c r="AO132" s="153"/>
      <c r="AP132" s="153"/>
      <c r="AQ132" s="153"/>
    </row>
    <row r="134" spans="2:43" ht="20.25" x14ac:dyDescent="0.3">
      <c r="B134" s="12" t="s">
        <v>379</v>
      </c>
      <c r="C134" s="276" t="s">
        <v>9</v>
      </c>
    </row>
    <row r="135" spans="2:43" x14ac:dyDescent="0.3">
      <c r="B135" s="142" t="s">
        <v>381</v>
      </c>
      <c r="C135" s="154">
        <f>SUM(D135:AQ135)</f>
        <v>0</v>
      </c>
      <c r="D135" s="154">
        <f>D118*Parametre!$C$145</f>
        <v>0</v>
      </c>
      <c r="E135" s="154">
        <f>E118*Parametre!$C$145</f>
        <v>0</v>
      </c>
      <c r="F135" s="154">
        <f>F118*Parametre!$C$145</f>
        <v>0</v>
      </c>
      <c r="G135" s="154">
        <f>G118*Parametre!$C$145</f>
        <v>0</v>
      </c>
      <c r="H135" s="154">
        <f>H118*Parametre!$C$145</f>
        <v>0</v>
      </c>
      <c r="I135" s="154">
        <f>I118*Parametre!$C$145</f>
        <v>0</v>
      </c>
      <c r="J135" s="154">
        <f>J118*Parametre!$C$145</f>
        <v>0</v>
      </c>
      <c r="K135" s="154">
        <f>K118*Parametre!$C$145</f>
        <v>0</v>
      </c>
      <c r="L135" s="154">
        <f>L118*Parametre!$C$145</f>
        <v>0</v>
      </c>
      <c r="M135" s="154">
        <f>M118*Parametre!$C$145</f>
        <v>0</v>
      </c>
      <c r="N135" s="154">
        <f>N118*Parametre!$C$145</f>
        <v>0</v>
      </c>
      <c r="O135" s="154">
        <f>O118*Parametre!$C$145</f>
        <v>0</v>
      </c>
      <c r="P135" s="154">
        <f>P118*Parametre!$C$145</f>
        <v>0</v>
      </c>
      <c r="Q135" s="154">
        <f>Q118*Parametre!$C$145</f>
        <v>0</v>
      </c>
      <c r="R135" s="154">
        <f>R118*Parametre!$C$145</f>
        <v>0</v>
      </c>
      <c r="S135" s="154">
        <f>S118*Parametre!$C$145</f>
        <v>0</v>
      </c>
      <c r="T135" s="154">
        <f>T118*Parametre!$C$145</f>
        <v>0</v>
      </c>
      <c r="U135" s="154">
        <f>U118*Parametre!$C$145</f>
        <v>0</v>
      </c>
      <c r="V135" s="154">
        <f>V118*Parametre!$C$145</f>
        <v>0</v>
      </c>
      <c r="W135" s="154">
        <f>W118*Parametre!$C$145</f>
        <v>0</v>
      </c>
      <c r="X135" s="154">
        <f>X118*Parametre!$C$145</f>
        <v>0</v>
      </c>
      <c r="Y135" s="154">
        <f>Y118*Parametre!$C$145</f>
        <v>0</v>
      </c>
      <c r="Z135" s="154">
        <f>Z118*Parametre!$C$145</f>
        <v>0</v>
      </c>
      <c r="AA135" s="154">
        <f>AA118*Parametre!$C$145</f>
        <v>0</v>
      </c>
      <c r="AB135" s="154">
        <f>AB118*Parametre!$C$145</f>
        <v>0</v>
      </c>
      <c r="AC135" s="154">
        <f>AC118*Parametre!$C$145</f>
        <v>0</v>
      </c>
      <c r="AD135" s="154">
        <f>AD118*Parametre!$C$145</f>
        <v>0</v>
      </c>
      <c r="AE135" s="154">
        <f>AE118*Parametre!$C$145</f>
        <v>0</v>
      </c>
      <c r="AF135" s="154">
        <f>AF118*Parametre!$C$145</f>
        <v>0</v>
      </c>
      <c r="AG135" s="154">
        <f>AG118*Parametre!$C$145</f>
        <v>0</v>
      </c>
      <c r="AH135" s="154">
        <f>AH118*Parametre!$C$145</f>
        <v>0</v>
      </c>
      <c r="AI135" s="154">
        <f>AI118*Parametre!$C$145</f>
        <v>0</v>
      </c>
      <c r="AJ135" s="154">
        <f>AJ118*Parametre!$C$145</f>
        <v>0</v>
      </c>
      <c r="AK135" s="154">
        <f>AK118*Parametre!$C$145</f>
        <v>0</v>
      </c>
      <c r="AL135" s="154">
        <f>AL118*Parametre!$C$145</f>
        <v>0</v>
      </c>
      <c r="AM135" s="154">
        <f>AM118*Parametre!$C$145</f>
        <v>0</v>
      </c>
      <c r="AN135" s="154">
        <f>AN118*Parametre!$C$145</f>
        <v>0</v>
      </c>
      <c r="AO135" s="154">
        <f>AO118*Parametre!$C$145</f>
        <v>0</v>
      </c>
      <c r="AP135" s="154">
        <f>AP118*Parametre!$C$145</f>
        <v>0</v>
      </c>
      <c r="AQ135" s="154">
        <f>AQ118*Parametre!$C$145</f>
        <v>0</v>
      </c>
    </row>
    <row r="136" spans="2:43" x14ac:dyDescent="0.3">
      <c r="B136" s="142" t="s">
        <v>382</v>
      </c>
      <c r="C136" s="154">
        <f t="shared" ref="C136:C148" si="87">SUM(D136:AQ136)</f>
        <v>0</v>
      </c>
      <c r="D136" s="154">
        <f>D119*Parametre!$C$146</f>
        <v>0</v>
      </c>
      <c r="E136" s="154">
        <f>E119*Parametre!$C$146</f>
        <v>0</v>
      </c>
      <c r="F136" s="154">
        <f>F119*Parametre!$C$146</f>
        <v>0</v>
      </c>
      <c r="G136" s="154">
        <f>G119*Parametre!$C$146</f>
        <v>0</v>
      </c>
      <c r="H136" s="154">
        <f>H119*Parametre!$C$146</f>
        <v>0</v>
      </c>
      <c r="I136" s="154">
        <f>I119*Parametre!$C$146</f>
        <v>0</v>
      </c>
      <c r="J136" s="154">
        <f>J119*Parametre!$C$146</f>
        <v>0</v>
      </c>
      <c r="K136" s="154">
        <f>K119*Parametre!$C$146</f>
        <v>0</v>
      </c>
      <c r="L136" s="154">
        <f>L119*Parametre!$C$146</f>
        <v>0</v>
      </c>
      <c r="M136" s="154">
        <f>M119*Parametre!$C$146</f>
        <v>0</v>
      </c>
      <c r="N136" s="154">
        <f>N119*Parametre!$C$146</f>
        <v>0</v>
      </c>
      <c r="O136" s="154">
        <f>O119*Parametre!$C$146</f>
        <v>0</v>
      </c>
      <c r="P136" s="154">
        <f>P119*Parametre!$C$146</f>
        <v>0</v>
      </c>
      <c r="Q136" s="154">
        <f>Q119*Parametre!$C$146</f>
        <v>0</v>
      </c>
      <c r="R136" s="154">
        <f>R119*Parametre!$C$146</f>
        <v>0</v>
      </c>
      <c r="S136" s="154">
        <f>S119*Parametre!$C$146</f>
        <v>0</v>
      </c>
      <c r="T136" s="154">
        <f>T119*Parametre!$C$146</f>
        <v>0</v>
      </c>
      <c r="U136" s="154">
        <f>U119*Parametre!$C$146</f>
        <v>0</v>
      </c>
      <c r="V136" s="154">
        <f>V119*Parametre!$C$146</f>
        <v>0</v>
      </c>
      <c r="W136" s="154">
        <f>W119*Parametre!$C$146</f>
        <v>0</v>
      </c>
      <c r="X136" s="154">
        <f>X119*Parametre!$C$146</f>
        <v>0</v>
      </c>
      <c r="Y136" s="154">
        <f>Y119*Parametre!$C$146</f>
        <v>0</v>
      </c>
      <c r="Z136" s="154">
        <f>Z119*Parametre!$C$146</f>
        <v>0</v>
      </c>
      <c r="AA136" s="154">
        <f>AA119*Parametre!$C$146</f>
        <v>0</v>
      </c>
      <c r="AB136" s="154">
        <f>AB119*Parametre!$C$146</f>
        <v>0</v>
      </c>
      <c r="AC136" s="154">
        <f>AC119*Parametre!$C$146</f>
        <v>0</v>
      </c>
      <c r="AD136" s="154">
        <f>AD119*Parametre!$C$146</f>
        <v>0</v>
      </c>
      <c r="AE136" s="154">
        <f>AE119*Parametre!$C$146</f>
        <v>0</v>
      </c>
      <c r="AF136" s="154">
        <f>AF119*Parametre!$C$146</f>
        <v>0</v>
      </c>
      <c r="AG136" s="154">
        <f>AG119*Parametre!$C$146</f>
        <v>0</v>
      </c>
      <c r="AH136" s="154">
        <f>AH119*Parametre!$C$146</f>
        <v>0</v>
      </c>
      <c r="AI136" s="154">
        <f>AI119*Parametre!$C$146</f>
        <v>0</v>
      </c>
      <c r="AJ136" s="154">
        <f>AJ119*Parametre!$C$146</f>
        <v>0</v>
      </c>
      <c r="AK136" s="154">
        <f>AK119*Parametre!$C$146</f>
        <v>0</v>
      </c>
      <c r="AL136" s="154">
        <f>AL119*Parametre!$C$146</f>
        <v>0</v>
      </c>
      <c r="AM136" s="154">
        <f>AM119*Parametre!$C$146</f>
        <v>0</v>
      </c>
      <c r="AN136" s="154">
        <f>AN119*Parametre!$C$146</f>
        <v>0</v>
      </c>
      <c r="AO136" s="154">
        <f>AO119*Parametre!$C$146</f>
        <v>0</v>
      </c>
      <c r="AP136" s="154">
        <f>AP119*Parametre!$C$146</f>
        <v>0</v>
      </c>
      <c r="AQ136" s="154">
        <f>AQ119*Parametre!$C$146</f>
        <v>0</v>
      </c>
    </row>
    <row r="137" spans="2:43" x14ac:dyDescent="0.3">
      <c r="B137" s="142" t="s">
        <v>383</v>
      </c>
      <c r="C137" s="154">
        <f t="shared" si="87"/>
        <v>0</v>
      </c>
      <c r="D137" s="154">
        <f>D120*Parametre!$C$147</f>
        <v>0</v>
      </c>
      <c r="E137" s="154">
        <f>E120*Parametre!$C$147</f>
        <v>0</v>
      </c>
      <c r="F137" s="154">
        <f>F120*Parametre!$C$147</f>
        <v>0</v>
      </c>
      <c r="G137" s="154">
        <f>G120*Parametre!$C$147</f>
        <v>0</v>
      </c>
      <c r="H137" s="154">
        <f>H120*Parametre!$C$147</f>
        <v>0</v>
      </c>
      <c r="I137" s="154">
        <f>I120*Parametre!$C$147</f>
        <v>0</v>
      </c>
      <c r="J137" s="154">
        <f>J120*Parametre!$C$147</f>
        <v>0</v>
      </c>
      <c r="K137" s="154">
        <f>K120*Parametre!$C$147</f>
        <v>0</v>
      </c>
      <c r="L137" s="154">
        <f>L120*Parametre!$C$147</f>
        <v>0</v>
      </c>
      <c r="M137" s="154">
        <f>M120*Parametre!$C$147</f>
        <v>0</v>
      </c>
      <c r="N137" s="154">
        <f>N120*Parametre!$C$147</f>
        <v>0</v>
      </c>
      <c r="O137" s="154">
        <f>O120*Parametre!$C$147</f>
        <v>0</v>
      </c>
      <c r="P137" s="154">
        <f>P120*Parametre!$C$147</f>
        <v>0</v>
      </c>
      <c r="Q137" s="154">
        <f>Q120*Parametre!$C$147</f>
        <v>0</v>
      </c>
      <c r="R137" s="154">
        <f>R120*Parametre!$C$147</f>
        <v>0</v>
      </c>
      <c r="S137" s="154">
        <f>S120*Parametre!$C$147</f>
        <v>0</v>
      </c>
      <c r="T137" s="154">
        <f>T120*Parametre!$C$147</f>
        <v>0</v>
      </c>
      <c r="U137" s="154">
        <f>U120*Parametre!$C$147</f>
        <v>0</v>
      </c>
      <c r="V137" s="154">
        <f>V120*Parametre!$C$147</f>
        <v>0</v>
      </c>
      <c r="W137" s="154">
        <f>W120*Parametre!$C$147</f>
        <v>0</v>
      </c>
      <c r="X137" s="154">
        <f>X120*Parametre!$C$147</f>
        <v>0</v>
      </c>
      <c r="Y137" s="154">
        <f>Y120*Parametre!$C$147</f>
        <v>0</v>
      </c>
      <c r="Z137" s="154">
        <f>Z120*Parametre!$C$147</f>
        <v>0</v>
      </c>
      <c r="AA137" s="154">
        <f>AA120*Parametre!$C$147</f>
        <v>0</v>
      </c>
      <c r="AB137" s="154">
        <f>AB120*Parametre!$C$147</f>
        <v>0</v>
      </c>
      <c r="AC137" s="154">
        <f>AC120*Parametre!$C$147</f>
        <v>0</v>
      </c>
      <c r="AD137" s="154">
        <f>AD120*Parametre!$C$147</f>
        <v>0</v>
      </c>
      <c r="AE137" s="154">
        <f>AE120*Parametre!$C$147</f>
        <v>0</v>
      </c>
      <c r="AF137" s="154">
        <f>AF120*Parametre!$C$147</f>
        <v>0</v>
      </c>
      <c r="AG137" s="154">
        <f>AG120*Parametre!$C$147</f>
        <v>0</v>
      </c>
      <c r="AH137" s="154">
        <f>AH120*Parametre!$C$147</f>
        <v>0</v>
      </c>
      <c r="AI137" s="154">
        <f>AI120*Parametre!$C$147</f>
        <v>0</v>
      </c>
      <c r="AJ137" s="154">
        <f>AJ120*Parametre!$C$147</f>
        <v>0</v>
      </c>
      <c r="AK137" s="154">
        <f>AK120*Parametre!$C$147</f>
        <v>0</v>
      </c>
      <c r="AL137" s="154">
        <f>AL120*Parametre!$C$147</f>
        <v>0</v>
      </c>
      <c r="AM137" s="154">
        <f>AM120*Parametre!$C$147</f>
        <v>0</v>
      </c>
      <c r="AN137" s="154">
        <f>AN120*Parametre!$C$147</f>
        <v>0</v>
      </c>
      <c r="AO137" s="154">
        <f>AO120*Parametre!$C$147</f>
        <v>0</v>
      </c>
      <c r="AP137" s="154">
        <f>AP120*Parametre!$C$147</f>
        <v>0</v>
      </c>
      <c r="AQ137" s="154">
        <f>AQ120*Parametre!$C$147</f>
        <v>0</v>
      </c>
    </row>
    <row r="138" spans="2:43" x14ac:dyDescent="0.3">
      <c r="B138" s="142" t="s">
        <v>384</v>
      </c>
      <c r="C138" s="154">
        <f t="shared" si="87"/>
        <v>0</v>
      </c>
      <c r="D138" s="154">
        <f>D121*Parametre!$C$148</f>
        <v>0</v>
      </c>
      <c r="E138" s="154">
        <f>E121*Parametre!$C$148</f>
        <v>0</v>
      </c>
      <c r="F138" s="154">
        <f>F121*Parametre!$C$148</f>
        <v>0</v>
      </c>
      <c r="G138" s="154">
        <f>G121*Parametre!$C$148</f>
        <v>0</v>
      </c>
      <c r="H138" s="154">
        <f>H121*Parametre!$C$148</f>
        <v>0</v>
      </c>
      <c r="I138" s="154">
        <f>I121*Parametre!$C$148</f>
        <v>0</v>
      </c>
      <c r="J138" s="154">
        <f>J121*Parametre!$C$148</f>
        <v>0</v>
      </c>
      <c r="K138" s="154">
        <f>K121*Parametre!$C$148</f>
        <v>0</v>
      </c>
      <c r="L138" s="154">
        <f>L121*Parametre!$C$148</f>
        <v>0</v>
      </c>
      <c r="M138" s="154">
        <f>M121*Parametre!$C$148</f>
        <v>0</v>
      </c>
      <c r="N138" s="154">
        <f>N121*Parametre!$C$148</f>
        <v>0</v>
      </c>
      <c r="O138" s="154">
        <f>O121*Parametre!$C$148</f>
        <v>0</v>
      </c>
      <c r="P138" s="154">
        <f>P121*Parametre!$C$148</f>
        <v>0</v>
      </c>
      <c r="Q138" s="154">
        <f>Q121*Parametre!$C$148</f>
        <v>0</v>
      </c>
      <c r="R138" s="154">
        <f>R121*Parametre!$C$148</f>
        <v>0</v>
      </c>
      <c r="S138" s="154">
        <f>S121*Parametre!$C$148</f>
        <v>0</v>
      </c>
      <c r="T138" s="154">
        <f>T121*Parametre!$C$148</f>
        <v>0</v>
      </c>
      <c r="U138" s="154">
        <f>U121*Parametre!$C$148</f>
        <v>0</v>
      </c>
      <c r="V138" s="154">
        <f>V121*Parametre!$C$148</f>
        <v>0</v>
      </c>
      <c r="W138" s="154">
        <f>W121*Parametre!$C$148</f>
        <v>0</v>
      </c>
      <c r="X138" s="154">
        <f>X121*Parametre!$C$148</f>
        <v>0</v>
      </c>
      <c r="Y138" s="154">
        <f>Y121*Parametre!$C$148</f>
        <v>0</v>
      </c>
      <c r="Z138" s="154">
        <f>Z121*Parametre!$C$148</f>
        <v>0</v>
      </c>
      <c r="AA138" s="154">
        <f>AA121*Parametre!$C$148</f>
        <v>0</v>
      </c>
      <c r="AB138" s="154">
        <f>AB121*Parametre!$C$148</f>
        <v>0</v>
      </c>
      <c r="AC138" s="154">
        <f>AC121*Parametre!$C$148</f>
        <v>0</v>
      </c>
      <c r="AD138" s="154">
        <f>AD121*Parametre!$C$148</f>
        <v>0</v>
      </c>
      <c r="AE138" s="154">
        <f>AE121*Parametre!$C$148</f>
        <v>0</v>
      </c>
      <c r="AF138" s="154">
        <f>AF121*Parametre!$C$148</f>
        <v>0</v>
      </c>
      <c r="AG138" s="154">
        <f>AG121*Parametre!$C$148</f>
        <v>0</v>
      </c>
      <c r="AH138" s="154">
        <f>AH121*Parametre!$C$148</f>
        <v>0</v>
      </c>
      <c r="AI138" s="154">
        <f>AI121*Parametre!$C$148</f>
        <v>0</v>
      </c>
      <c r="AJ138" s="154">
        <f>AJ121*Parametre!$C$148</f>
        <v>0</v>
      </c>
      <c r="AK138" s="154">
        <f>AK121*Parametre!$C$148</f>
        <v>0</v>
      </c>
      <c r="AL138" s="154">
        <f>AL121*Parametre!$C$148</f>
        <v>0</v>
      </c>
      <c r="AM138" s="154">
        <f>AM121*Parametre!$C$148</f>
        <v>0</v>
      </c>
      <c r="AN138" s="154">
        <f>AN121*Parametre!$C$148</f>
        <v>0</v>
      </c>
      <c r="AO138" s="154">
        <f>AO121*Parametre!$C$148</f>
        <v>0</v>
      </c>
      <c r="AP138" s="154">
        <f>AP121*Parametre!$C$148</f>
        <v>0</v>
      </c>
      <c r="AQ138" s="154">
        <f>AQ121*Parametre!$C$148</f>
        <v>0</v>
      </c>
    </row>
    <row r="139" spans="2:43" x14ac:dyDescent="0.3">
      <c r="B139" s="142" t="s">
        <v>385</v>
      </c>
      <c r="C139" s="154">
        <f t="shared" si="87"/>
        <v>0</v>
      </c>
      <c r="D139" s="154">
        <f>D122*Parametre!$C$149</f>
        <v>0</v>
      </c>
      <c r="E139" s="154">
        <f>E122*Parametre!$C$149</f>
        <v>0</v>
      </c>
      <c r="F139" s="154">
        <f>F122*Parametre!$C$149</f>
        <v>0</v>
      </c>
      <c r="G139" s="154">
        <f>G122*Parametre!$C$149</f>
        <v>0</v>
      </c>
      <c r="H139" s="154">
        <f>H122*Parametre!$C$149</f>
        <v>0</v>
      </c>
      <c r="I139" s="154">
        <f>I122*Parametre!$C$149</f>
        <v>0</v>
      </c>
      <c r="J139" s="154">
        <f>J122*Parametre!$C$149</f>
        <v>0</v>
      </c>
      <c r="K139" s="154">
        <f>K122*Parametre!$C$149</f>
        <v>0</v>
      </c>
      <c r="L139" s="154">
        <f>L122*Parametre!$C$149</f>
        <v>0</v>
      </c>
      <c r="M139" s="154">
        <f>M122*Parametre!$C$149</f>
        <v>0</v>
      </c>
      <c r="N139" s="154">
        <f>N122*Parametre!$C$149</f>
        <v>0</v>
      </c>
      <c r="O139" s="154">
        <f>O122*Parametre!$C$149</f>
        <v>0</v>
      </c>
      <c r="P139" s="154">
        <f>P122*Parametre!$C$149</f>
        <v>0</v>
      </c>
      <c r="Q139" s="154">
        <f>Q122*Parametre!$C$149</f>
        <v>0</v>
      </c>
      <c r="R139" s="154">
        <f>R122*Parametre!$C$149</f>
        <v>0</v>
      </c>
      <c r="S139" s="154">
        <f>S122*Parametre!$C$149</f>
        <v>0</v>
      </c>
      <c r="T139" s="154">
        <f>T122*Parametre!$C$149</f>
        <v>0</v>
      </c>
      <c r="U139" s="154">
        <f>U122*Parametre!$C$149</f>
        <v>0</v>
      </c>
      <c r="V139" s="154">
        <f>V122*Parametre!$C$149</f>
        <v>0</v>
      </c>
      <c r="W139" s="154">
        <f>W122*Parametre!$C$149</f>
        <v>0</v>
      </c>
      <c r="X139" s="154">
        <f>X122*Parametre!$C$149</f>
        <v>0</v>
      </c>
      <c r="Y139" s="154">
        <f>Y122*Parametre!$C$149</f>
        <v>0</v>
      </c>
      <c r="Z139" s="154">
        <f>Z122*Parametre!$C$149</f>
        <v>0</v>
      </c>
      <c r="AA139" s="154">
        <f>AA122*Parametre!$C$149</f>
        <v>0</v>
      </c>
      <c r="AB139" s="154">
        <f>AB122*Parametre!$C$149</f>
        <v>0</v>
      </c>
      <c r="AC139" s="154">
        <f>AC122*Parametre!$C$149</f>
        <v>0</v>
      </c>
      <c r="AD139" s="154">
        <f>AD122*Parametre!$C$149</f>
        <v>0</v>
      </c>
      <c r="AE139" s="154">
        <f>AE122*Parametre!$C$149</f>
        <v>0</v>
      </c>
      <c r="AF139" s="154">
        <f>AF122*Parametre!$C$149</f>
        <v>0</v>
      </c>
      <c r="AG139" s="154">
        <f>AG122*Parametre!$C$149</f>
        <v>0</v>
      </c>
      <c r="AH139" s="154">
        <f>AH122*Parametre!$C$149</f>
        <v>0</v>
      </c>
      <c r="AI139" s="154">
        <f>AI122*Parametre!$C$149</f>
        <v>0</v>
      </c>
      <c r="AJ139" s="154">
        <f>AJ122*Parametre!$C$149</f>
        <v>0</v>
      </c>
      <c r="AK139" s="154">
        <f>AK122*Parametre!$C$149</f>
        <v>0</v>
      </c>
      <c r="AL139" s="154">
        <f>AL122*Parametre!$C$149</f>
        <v>0</v>
      </c>
      <c r="AM139" s="154">
        <f>AM122*Parametre!$C$149</f>
        <v>0</v>
      </c>
      <c r="AN139" s="154">
        <f>AN122*Parametre!$C$149</f>
        <v>0</v>
      </c>
      <c r="AO139" s="154">
        <f>AO122*Parametre!$C$149</f>
        <v>0</v>
      </c>
      <c r="AP139" s="154">
        <f>AP122*Parametre!$C$149</f>
        <v>0</v>
      </c>
      <c r="AQ139" s="154">
        <f>AQ122*Parametre!$C$149</f>
        <v>0</v>
      </c>
    </row>
    <row r="140" spans="2:43" x14ac:dyDescent="0.3">
      <c r="B140" s="142" t="s">
        <v>386</v>
      </c>
      <c r="C140" s="154">
        <f t="shared" si="87"/>
        <v>0</v>
      </c>
      <c r="D140" s="154">
        <f>D123*Parametre!$C$150</f>
        <v>0</v>
      </c>
      <c r="E140" s="154">
        <f>E123*Parametre!$C$150</f>
        <v>0</v>
      </c>
      <c r="F140" s="154">
        <f>F123*Parametre!$C$150</f>
        <v>0</v>
      </c>
      <c r="G140" s="154">
        <f>G123*Parametre!$C$150</f>
        <v>0</v>
      </c>
      <c r="H140" s="154">
        <f>H123*Parametre!$C$150</f>
        <v>0</v>
      </c>
      <c r="I140" s="154">
        <f>I123*Parametre!$C$150</f>
        <v>0</v>
      </c>
      <c r="J140" s="154">
        <f>J123*Parametre!$C$150</f>
        <v>0</v>
      </c>
      <c r="K140" s="154">
        <f>K123*Parametre!$C$150</f>
        <v>0</v>
      </c>
      <c r="L140" s="154">
        <f>L123*Parametre!$C$150</f>
        <v>0</v>
      </c>
      <c r="M140" s="154">
        <f>M123*Parametre!$C$150</f>
        <v>0</v>
      </c>
      <c r="N140" s="154">
        <f>N123*Parametre!$C$150</f>
        <v>0</v>
      </c>
      <c r="O140" s="154">
        <f>O123*Parametre!$C$150</f>
        <v>0</v>
      </c>
      <c r="P140" s="154">
        <f>P123*Parametre!$C$150</f>
        <v>0</v>
      </c>
      <c r="Q140" s="154">
        <f>Q123*Parametre!$C$150</f>
        <v>0</v>
      </c>
      <c r="R140" s="154">
        <f>R123*Parametre!$C$150</f>
        <v>0</v>
      </c>
      <c r="S140" s="154">
        <f>S123*Parametre!$C$150</f>
        <v>0</v>
      </c>
      <c r="T140" s="154">
        <f>T123*Parametre!$C$150</f>
        <v>0</v>
      </c>
      <c r="U140" s="154">
        <f>U123*Parametre!$C$150</f>
        <v>0</v>
      </c>
      <c r="V140" s="154">
        <f>V123*Parametre!$C$150</f>
        <v>0</v>
      </c>
      <c r="W140" s="154">
        <f>W123*Parametre!$C$150</f>
        <v>0</v>
      </c>
      <c r="X140" s="154">
        <f>X123*Parametre!$C$150</f>
        <v>0</v>
      </c>
      <c r="Y140" s="154">
        <f>Y123*Parametre!$C$150</f>
        <v>0</v>
      </c>
      <c r="Z140" s="154">
        <f>Z123*Parametre!$C$150</f>
        <v>0</v>
      </c>
      <c r="AA140" s="154">
        <f>AA123*Parametre!$C$150</f>
        <v>0</v>
      </c>
      <c r="AB140" s="154">
        <f>AB123*Parametre!$C$150</f>
        <v>0</v>
      </c>
      <c r="AC140" s="154">
        <f>AC123*Parametre!$C$150</f>
        <v>0</v>
      </c>
      <c r="AD140" s="154">
        <f>AD123*Parametre!$C$150</f>
        <v>0</v>
      </c>
      <c r="AE140" s="154">
        <f>AE123*Parametre!$C$150</f>
        <v>0</v>
      </c>
      <c r="AF140" s="154">
        <f>AF123*Parametre!$C$150</f>
        <v>0</v>
      </c>
      <c r="AG140" s="154">
        <f>AG123*Parametre!$C$150</f>
        <v>0</v>
      </c>
      <c r="AH140" s="154">
        <f>AH123*Parametre!$C$150</f>
        <v>0</v>
      </c>
      <c r="AI140" s="154">
        <f>AI123*Parametre!$C$150</f>
        <v>0</v>
      </c>
      <c r="AJ140" s="154">
        <f>AJ123*Parametre!$C$150</f>
        <v>0</v>
      </c>
      <c r="AK140" s="154">
        <f>AK123*Parametre!$C$150</f>
        <v>0</v>
      </c>
      <c r="AL140" s="154">
        <f>AL123*Parametre!$C$150</f>
        <v>0</v>
      </c>
      <c r="AM140" s="154">
        <f>AM123*Parametre!$C$150</f>
        <v>0</v>
      </c>
      <c r="AN140" s="154">
        <f>AN123*Parametre!$C$150</f>
        <v>0</v>
      </c>
      <c r="AO140" s="154">
        <f>AO123*Parametre!$C$150</f>
        <v>0</v>
      </c>
      <c r="AP140" s="154">
        <f>AP123*Parametre!$C$150</f>
        <v>0</v>
      </c>
      <c r="AQ140" s="154">
        <f>AQ123*Parametre!$C$150</f>
        <v>0</v>
      </c>
    </row>
    <row r="141" spans="2:43" x14ac:dyDescent="0.3">
      <c r="B141" s="142" t="s">
        <v>387</v>
      </c>
      <c r="C141" s="154">
        <f t="shared" si="87"/>
        <v>0</v>
      </c>
      <c r="D141" s="213">
        <f>D124*Parametre!$E$155</f>
        <v>0</v>
      </c>
      <c r="E141" s="213">
        <f>E124*Parametre!$E$155</f>
        <v>0</v>
      </c>
      <c r="F141" s="213">
        <f>F124*Parametre!$E$155</f>
        <v>0</v>
      </c>
      <c r="G141" s="213">
        <f>G124*Parametre!$E$155</f>
        <v>0</v>
      </c>
      <c r="H141" s="213">
        <f>H124*Parametre!$E$155</f>
        <v>0</v>
      </c>
      <c r="I141" s="213">
        <f>I124*Parametre!$E$155</f>
        <v>0</v>
      </c>
      <c r="J141" s="213">
        <f>J124*Parametre!$E$155</f>
        <v>0</v>
      </c>
      <c r="K141" s="213">
        <f>K124*Parametre!$E$155</f>
        <v>0</v>
      </c>
      <c r="L141" s="213">
        <f>L124*Parametre!$E$155</f>
        <v>0</v>
      </c>
      <c r="M141" s="213">
        <f>M124*Parametre!$E$155</f>
        <v>0</v>
      </c>
      <c r="N141" s="213">
        <f>N124*Parametre!$E$155</f>
        <v>0</v>
      </c>
      <c r="O141" s="213">
        <f>O124*Parametre!$E$155</f>
        <v>0</v>
      </c>
      <c r="P141" s="213">
        <f>P124*Parametre!$E$155</f>
        <v>0</v>
      </c>
      <c r="Q141" s="213">
        <f>Q124*Parametre!$E$155</f>
        <v>0</v>
      </c>
      <c r="R141" s="213">
        <f>R124*Parametre!$E$155</f>
        <v>0</v>
      </c>
      <c r="S141" s="213">
        <f>S124*Parametre!$E$155</f>
        <v>0</v>
      </c>
      <c r="T141" s="213">
        <f>T124*Parametre!$E$155</f>
        <v>0</v>
      </c>
      <c r="U141" s="213">
        <f>U124*Parametre!$E$155</f>
        <v>0</v>
      </c>
      <c r="V141" s="213">
        <f>V124*Parametre!$E$155</f>
        <v>0</v>
      </c>
      <c r="W141" s="213">
        <f>W124*Parametre!$E$155</f>
        <v>0</v>
      </c>
      <c r="X141" s="213">
        <f>X124*Parametre!$E$155</f>
        <v>0</v>
      </c>
      <c r="Y141" s="213">
        <f>Y124*Parametre!$E$155</f>
        <v>0</v>
      </c>
      <c r="Z141" s="213">
        <f>Z124*Parametre!$E$155</f>
        <v>0</v>
      </c>
      <c r="AA141" s="213">
        <f>AA124*Parametre!$E$155</f>
        <v>0</v>
      </c>
      <c r="AB141" s="213">
        <f>AB124*Parametre!$E$155</f>
        <v>0</v>
      </c>
      <c r="AC141" s="213">
        <f>AC124*Parametre!$E$155</f>
        <v>0</v>
      </c>
      <c r="AD141" s="213">
        <f>AD124*Parametre!$E$155</f>
        <v>0</v>
      </c>
      <c r="AE141" s="213">
        <f>AE124*Parametre!$E$155</f>
        <v>0</v>
      </c>
      <c r="AF141" s="213">
        <f>AF124*Parametre!$E$155</f>
        <v>0</v>
      </c>
      <c r="AG141" s="213">
        <f>AG124*Parametre!$E$155</f>
        <v>0</v>
      </c>
      <c r="AH141" s="213">
        <f>AH124*Parametre!$E$155</f>
        <v>0</v>
      </c>
      <c r="AI141" s="213">
        <f>AI124*Parametre!$E$155</f>
        <v>0</v>
      </c>
      <c r="AJ141" s="213">
        <f>AJ124*Parametre!$E$155</f>
        <v>0</v>
      </c>
      <c r="AK141" s="213">
        <f>AK124*Parametre!$E$155</f>
        <v>0</v>
      </c>
      <c r="AL141" s="213">
        <f>AL124*Parametre!$E$155</f>
        <v>0</v>
      </c>
      <c r="AM141" s="213">
        <f>AM124*Parametre!$E$155</f>
        <v>0</v>
      </c>
      <c r="AN141" s="213">
        <f>AN124*Parametre!$E$155</f>
        <v>0</v>
      </c>
      <c r="AO141" s="213">
        <f>AO124*Parametre!$E$155</f>
        <v>0</v>
      </c>
      <c r="AP141" s="213">
        <f>AP124*Parametre!$E$155</f>
        <v>0</v>
      </c>
      <c r="AQ141" s="213">
        <f>AQ124*Parametre!$E$155</f>
        <v>0</v>
      </c>
    </row>
    <row r="142" spans="2:43" x14ac:dyDescent="0.3">
      <c r="B142" s="142" t="s">
        <v>388</v>
      </c>
      <c r="C142" s="154">
        <f t="shared" si="87"/>
        <v>0</v>
      </c>
      <c r="D142" s="213">
        <f>D125*Parametre!$E$156</f>
        <v>0</v>
      </c>
      <c r="E142" s="213">
        <f>E125*Parametre!$E$156</f>
        <v>0</v>
      </c>
      <c r="F142" s="213">
        <f>F125*Parametre!$E$156</f>
        <v>0</v>
      </c>
      <c r="G142" s="213">
        <f>G125*Parametre!$E$156</f>
        <v>0</v>
      </c>
      <c r="H142" s="213">
        <f>H125*Parametre!$E$156</f>
        <v>0</v>
      </c>
      <c r="I142" s="213">
        <f>I125*Parametre!$E$156</f>
        <v>0</v>
      </c>
      <c r="J142" s="213">
        <f>J125*Parametre!$E$156</f>
        <v>0</v>
      </c>
      <c r="K142" s="213">
        <f>K125*Parametre!$E$156</f>
        <v>0</v>
      </c>
      <c r="L142" s="213">
        <f>L125*Parametre!$E$156</f>
        <v>0</v>
      </c>
      <c r="M142" s="213">
        <f>M125*Parametre!$E$156</f>
        <v>0</v>
      </c>
      <c r="N142" s="213">
        <f>N125*Parametre!$E$156</f>
        <v>0</v>
      </c>
      <c r="O142" s="213">
        <f>O125*Parametre!$E$156</f>
        <v>0</v>
      </c>
      <c r="P142" s="213">
        <f>P125*Parametre!$E$156</f>
        <v>0</v>
      </c>
      <c r="Q142" s="213">
        <f>Q125*Parametre!$E$156</f>
        <v>0</v>
      </c>
      <c r="R142" s="213">
        <f>R125*Parametre!$E$156</f>
        <v>0</v>
      </c>
      <c r="S142" s="213">
        <f>S125*Parametre!$E$156</f>
        <v>0</v>
      </c>
      <c r="T142" s="213">
        <f>T125*Parametre!$E$156</f>
        <v>0</v>
      </c>
      <c r="U142" s="213">
        <f>U125*Parametre!$E$156</f>
        <v>0</v>
      </c>
      <c r="V142" s="213">
        <f>V125*Parametre!$E$156</f>
        <v>0</v>
      </c>
      <c r="W142" s="213">
        <f>W125*Parametre!$E$156</f>
        <v>0</v>
      </c>
      <c r="X142" s="213">
        <f>X125*Parametre!$E$156</f>
        <v>0</v>
      </c>
      <c r="Y142" s="213">
        <f>Y125*Parametre!$E$156</f>
        <v>0</v>
      </c>
      <c r="Z142" s="213">
        <f>Z125*Parametre!$E$156</f>
        <v>0</v>
      </c>
      <c r="AA142" s="213">
        <f>AA125*Parametre!$E$156</f>
        <v>0</v>
      </c>
      <c r="AB142" s="213">
        <f>AB125*Parametre!$E$156</f>
        <v>0</v>
      </c>
      <c r="AC142" s="213">
        <f>AC125*Parametre!$E$156</f>
        <v>0</v>
      </c>
      <c r="AD142" s="213">
        <f>AD125*Parametre!$E$156</f>
        <v>0</v>
      </c>
      <c r="AE142" s="213">
        <f>AE125*Parametre!$E$156</f>
        <v>0</v>
      </c>
      <c r="AF142" s="213">
        <f>AF125*Parametre!$E$156</f>
        <v>0</v>
      </c>
      <c r="AG142" s="213">
        <f>AG125*Parametre!$E$156</f>
        <v>0</v>
      </c>
      <c r="AH142" s="213">
        <f>AH125*Parametre!$E$156</f>
        <v>0</v>
      </c>
      <c r="AI142" s="213">
        <f>AI125*Parametre!$E$156</f>
        <v>0</v>
      </c>
      <c r="AJ142" s="213">
        <f>AJ125*Parametre!$E$156</f>
        <v>0</v>
      </c>
      <c r="AK142" s="213">
        <f>AK125*Parametre!$E$156</f>
        <v>0</v>
      </c>
      <c r="AL142" s="213">
        <f>AL125*Parametre!$E$156</f>
        <v>0</v>
      </c>
      <c r="AM142" s="213">
        <f>AM125*Parametre!$E$156</f>
        <v>0</v>
      </c>
      <c r="AN142" s="213">
        <f>AN125*Parametre!$E$156</f>
        <v>0</v>
      </c>
      <c r="AO142" s="213">
        <f>AO125*Parametre!$E$156</f>
        <v>0</v>
      </c>
      <c r="AP142" s="213">
        <f>AP125*Parametre!$E$156</f>
        <v>0</v>
      </c>
      <c r="AQ142" s="213">
        <f>AQ125*Parametre!$E$156</f>
        <v>0</v>
      </c>
    </row>
    <row r="143" spans="2:43" x14ac:dyDescent="0.3">
      <c r="B143" s="142" t="s">
        <v>393</v>
      </c>
      <c r="C143" s="154">
        <f t="shared" si="87"/>
        <v>0</v>
      </c>
      <c r="D143" s="213">
        <f>D126*Parametre!$E$157</f>
        <v>0</v>
      </c>
      <c r="E143" s="213">
        <f>E126*Parametre!$E$157</f>
        <v>0</v>
      </c>
      <c r="F143" s="213">
        <f>F126*Parametre!$E$157</f>
        <v>0</v>
      </c>
      <c r="G143" s="213">
        <f>G126*Parametre!$E$157</f>
        <v>0</v>
      </c>
      <c r="H143" s="213">
        <f>H126*Parametre!$E$157</f>
        <v>0</v>
      </c>
      <c r="I143" s="213">
        <f>I126*Parametre!$E$157</f>
        <v>0</v>
      </c>
      <c r="J143" s="213">
        <f>J126*Parametre!$E$157</f>
        <v>0</v>
      </c>
      <c r="K143" s="213">
        <f>K126*Parametre!$E$157</f>
        <v>0</v>
      </c>
      <c r="L143" s="213">
        <f>L126*Parametre!$E$157</f>
        <v>0</v>
      </c>
      <c r="M143" s="213">
        <f>M126*Parametre!$E$157</f>
        <v>0</v>
      </c>
      <c r="N143" s="213">
        <f>N126*Parametre!$E$157</f>
        <v>0</v>
      </c>
      <c r="O143" s="213">
        <f>O126*Parametre!$E$157</f>
        <v>0</v>
      </c>
      <c r="P143" s="213">
        <f>P126*Parametre!$E$157</f>
        <v>0</v>
      </c>
      <c r="Q143" s="213">
        <f>Q126*Parametre!$E$157</f>
        <v>0</v>
      </c>
      <c r="R143" s="213">
        <f>R126*Parametre!$E$157</f>
        <v>0</v>
      </c>
      <c r="S143" s="213">
        <f>S126*Parametre!$E$157</f>
        <v>0</v>
      </c>
      <c r="T143" s="213">
        <f>T126*Parametre!$E$157</f>
        <v>0</v>
      </c>
      <c r="U143" s="213">
        <f>U126*Parametre!$E$157</f>
        <v>0</v>
      </c>
      <c r="V143" s="213">
        <f>V126*Parametre!$E$157</f>
        <v>0</v>
      </c>
      <c r="W143" s="213">
        <f>W126*Parametre!$E$157</f>
        <v>0</v>
      </c>
      <c r="X143" s="213">
        <f>X126*Parametre!$E$157</f>
        <v>0</v>
      </c>
      <c r="Y143" s="213">
        <f>Y126*Parametre!$E$157</f>
        <v>0</v>
      </c>
      <c r="Z143" s="213">
        <f>Z126*Parametre!$E$157</f>
        <v>0</v>
      </c>
      <c r="AA143" s="213">
        <f>AA126*Parametre!$E$157</f>
        <v>0</v>
      </c>
      <c r="AB143" s="213">
        <f>AB126*Parametre!$E$157</f>
        <v>0</v>
      </c>
      <c r="AC143" s="213">
        <f>AC126*Parametre!$E$157</f>
        <v>0</v>
      </c>
      <c r="AD143" s="213">
        <f>AD126*Parametre!$E$157</f>
        <v>0</v>
      </c>
      <c r="AE143" s="213">
        <f>AE126*Parametre!$E$157</f>
        <v>0</v>
      </c>
      <c r="AF143" s="213">
        <f>AF126*Parametre!$E$157</f>
        <v>0</v>
      </c>
      <c r="AG143" s="213">
        <f>AG126*Parametre!$E$157</f>
        <v>0</v>
      </c>
      <c r="AH143" s="213">
        <f>AH126*Parametre!$E$157</f>
        <v>0</v>
      </c>
      <c r="AI143" s="213">
        <f>AI126*Parametre!$E$157</f>
        <v>0</v>
      </c>
      <c r="AJ143" s="213">
        <f>AJ126*Parametre!$E$157</f>
        <v>0</v>
      </c>
      <c r="AK143" s="213">
        <f>AK126*Parametre!$E$157</f>
        <v>0</v>
      </c>
      <c r="AL143" s="213">
        <f>AL126*Parametre!$E$157</f>
        <v>0</v>
      </c>
      <c r="AM143" s="213">
        <f>AM126*Parametre!$E$157</f>
        <v>0</v>
      </c>
      <c r="AN143" s="213">
        <f>AN126*Parametre!$E$157</f>
        <v>0</v>
      </c>
      <c r="AO143" s="213">
        <f>AO126*Parametre!$E$157</f>
        <v>0</v>
      </c>
      <c r="AP143" s="213">
        <f>AP126*Parametre!$E$157</f>
        <v>0</v>
      </c>
      <c r="AQ143" s="213">
        <f>AQ126*Parametre!$E$157</f>
        <v>0</v>
      </c>
    </row>
    <row r="144" spans="2:43" x14ac:dyDescent="0.3">
      <c r="B144" s="142" t="s">
        <v>394</v>
      </c>
      <c r="C144" s="154">
        <f t="shared" si="87"/>
        <v>0</v>
      </c>
      <c r="D144" s="213">
        <f>D127*Parametre!$E$157</f>
        <v>0</v>
      </c>
      <c r="E144" s="213">
        <f>E127*Parametre!$E$157</f>
        <v>0</v>
      </c>
      <c r="F144" s="213">
        <f>F127*Parametre!$E$157</f>
        <v>0</v>
      </c>
      <c r="G144" s="213">
        <f>G127*Parametre!$E$157</f>
        <v>0</v>
      </c>
      <c r="H144" s="213">
        <f>H127*Parametre!$E$157</f>
        <v>0</v>
      </c>
      <c r="I144" s="213">
        <f>I127*Parametre!$E$157</f>
        <v>0</v>
      </c>
      <c r="J144" s="213">
        <f>J127*Parametre!$E$157</f>
        <v>0</v>
      </c>
      <c r="K144" s="213">
        <f>K127*Parametre!$E$157</f>
        <v>0</v>
      </c>
      <c r="L144" s="213">
        <f>L127*Parametre!$E$157</f>
        <v>0</v>
      </c>
      <c r="M144" s="213">
        <f>M127*Parametre!$E$157</f>
        <v>0</v>
      </c>
      <c r="N144" s="213">
        <f>N127*Parametre!$E$157</f>
        <v>0</v>
      </c>
      <c r="O144" s="213">
        <f>O127*Parametre!$E$157</f>
        <v>0</v>
      </c>
      <c r="P144" s="213">
        <f>P127*Parametre!$E$157</f>
        <v>0</v>
      </c>
      <c r="Q144" s="213">
        <f>Q127*Parametre!$E$157</f>
        <v>0</v>
      </c>
      <c r="R144" s="213">
        <f>R127*Parametre!$E$157</f>
        <v>0</v>
      </c>
      <c r="S144" s="213">
        <f>S127*Parametre!$E$157</f>
        <v>0</v>
      </c>
      <c r="T144" s="213">
        <f>T127*Parametre!$E$157</f>
        <v>0</v>
      </c>
      <c r="U144" s="213">
        <f>U127*Parametre!$E$157</f>
        <v>0</v>
      </c>
      <c r="V144" s="213">
        <f>V127*Parametre!$E$157</f>
        <v>0</v>
      </c>
      <c r="W144" s="213">
        <f>W127*Parametre!$E$157</f>
        <v>0</v>
      </c>
      <c r="X144" s="213">
        <f>X127*Parametre!$E$157</f>
        <v>0</v>
      </c>
      <c r="Y144" s="213">
        <f>Y127*Parametre!$E$157</f>
        <v>0</v>
      </c>
      <c r="Z144" s="213">
        <f>Z127*Parametre!$E$157</f>
        <v>0</v>
      </c>
      <c r="AA144" s="213">
        <f>AA127*Parametre!$E$157</f>
        <v>0</v>
      </c>
      <c r="AB144" s="213">
        <f>AB127*Parametre!$E$157</f>
        <v>0</v>
      </c>
      <c r="AC144" s="213">
        <f>AC127*Parametre!$E$157</f>
        <v>0</v>
      </c>
      <c r="AD144" s="213">
        <f>AD127*Parametre!$E$157</f>
        <v>0</v>
      </c>
      <c r="AE144" s="213">
        <f>AE127*Parametre!$E$157</f>
        <v>0</v>
      </c>
      <c r="AF144" s="213">
        <f>AF127*Parametre!$E$157</f>
        <v>0</v>
      </c>
      <c r="AG144" s="213">
        <f>AG127*Parametre!$E$157</f>
        <v>0</v>
      </c>
      <c r="AH144" s="213">
        <f>AH127*Parametre!$E$157</f>
        <v>0</v>
      </c>
      <c r="AI144" s="213">
        <f>AI127*Parametre!$E$157</f>
        <v>0</v>
      </c>
      <c r="AJ144" s="213">
        <f>AJ127*Parametre!$E$157</f>
        <v>0</v>
      </c>
      <c r="AK144" s="213">
        <f>AK127*Parametre!$E$157</f>
        <v>0</v>
      </c>
      <c r="AL144" s="213">
        <f>AL127*Parametre!$E$157</f>
        <v>0</v>
      </c>
      <c r="AM144" s="213">
        <f>AM127*Parametre!$E$157</f>
        <v>0</v>
      </c>
      <c r="AN144" s="213">
        <f>AN127*Parametre!$E$157</f>
        <v>0</v>
      </c>
      <c r="AO144" s="213">
        <f>AO127*Parametre!$E$157</f>
        <v>0</v>
      </c>
      <c r="AP144" s="213">
        <f>AP127*Parametre!$E$157</f>
        <v>0</v>
      </c>
      <c r="AQ144" s="213">
        <f>AQ127*Parametre!$E$157</f>
        <v>0</v>
      </c>
    </row>
    <row r="145" spans="2:43" x14ac:dyDescent="0.3">
      <c r="B145" s="142" t="s">
        <v>389</v>
      </c>
      <c r="C145" s="154">
        <f t="shared" si="87"/>
        <v>0</v>
      </c>
      <c r="D145" s="213">
        <f>D128*Parametre!$C$155</f>
        <v>0</v>
      </c>
      <c r="E145" s="213">
        <f>E128*Parametre!$C$155</f>
        <v>0</v>
      </c>
      <c r="F145" s="213">
        <f>F128*Parametre!$C$155</f>
        <v>0</v>
      </c>
      <c r="G145" s="213">
        <f>G128*Parametre!$C$155</f>
        <v>0</v>
      </c>
      <c r="H145" s="213">
        <f>H128*Parametre!$C$155</f>
        <v>0</v>
      </c>
      <c r="I145" s="213">
        <f>I128*Parametre!$C$155</f>
        <v>0</v>
      </c>
      <c r="J145" s="213">
        <f>J128*Parametre!$C$155</f>
        <v>0</v>
      </c>
      <c r="K145" s="213">
        <f>K128*Parametre!$C$155</f>
        <v>0</v>
      </c>
      <c r="L145" s="213">
        <f>L128*Parametre!$C$155</f>
        <v>0</v>
      </c>
      <c r="M145" s="213">
        <f>M128*Parametre!$C$155</f>
        <v>0</v>
      </c>
      <c r="N145" s="213">
        <f>N128*Parametre!$C$155</f>
        <v>0</v>
      </c>
      <c r="O145" s="213">
        <f>O128*Parametre!$C$155</f>
        <v>0</v>
      </c>
      <c r="P145" s="213">
        <f>P128*Parametre!$C$155</f>
        <v>0</v>
      </c>
      <c r="Q145" s="213">
        <f>Q128*Parametre!$C$155</f>
        <v>0</v>
      </c>
      <c r="R145" s="213">
        <f>R128*Parametre!$C$155</f>
        <v>0</v>
      </c>
      <c r="S145" s="213">
        <f>S128*Parametre!$C$155</f>
        <v>0</v>
      </c>
      <c r="T145" s="213">
        <f>T128*Parametre!$C$155</f>
        <v>0</v>
      </c>
      <c r="U145" s="213">
        <f>U128*Parametre!$C$155</f>
        <v>0</v>
      </c>
      <c r="V145" s="213">
        <f>V128*Parametre!$C$155</f>
        <v>0</v>
      </c>
      <c r="W145" s="213">
        <f>W128*Parametre!$C$155</f>
        <v>0</v>
      </c>
      <c r="X145" s="213">
        <f>X128*Parametre!$C$155</f>
        <v>0</v>
      </c>
      <c r="Y145" s="213">
        <f>Y128*Parametre!$C$155</f>
        <v>0</v>
      </c>
      <c r="Z145" s="213">
        <f>Z128*Parametre!$C$155</f>
        <v>0</v>
      </c>
      <c r="AA145" s="213">
        <f>AA128*Parametre!$C$155</f>
        <v>0</v>
      </c>
      <c r="AB145" s="213">
        <f>AB128*Parametre!$C$155</f>
        <v>0</v>
      </c>
      <c r="AC145" s="213">
        <f>AC128*Parametre!$C$155</f>
        <v>0</v>
      </c>
      <c r="AD145" s="213">
        <f>AD128*Parametre!$C$155</f>
        <v>0</v>
      </c>
      <c r="AE145" s="213">
        <f>AE128*Parametre!$C$155</f>
        <v>0</v>
      </c>
      <c r="AF145" s="213">
        <f>AF128*Parametre!$C$155</f>
        <v>0</v>
      </c>
      <c r="AG145" s="213">
        <f>AG128*Parametre!$C$155</f>
        <v>0</v>
      </c>
      <c r="AH145" s="213">
        <f>AH128*Parametre!$C$155</f>
        <v>0</v>
      </c>
      <c r="AI145" s="213">
        <f>AI128*Parametre!$C$155</f>
        <v>0</v>
      </c>
      <c r="AJ145" s="213">
        <f>AJ128*Parametre!$C$155</f>
        <v>0</v>
      </c>
      <c r="AK145" s="213">
        <f>AK128*Parametre!$C$155</f>
        <v>0</v>
      </c>
      <c r="AL145" s="213">
        <f>AL128*Parametre!$C$155</f>
        <v>0</v>
      </c>
      <c r="AM145" s="213">
        <f>AM128*Parametre!$C$155</f>
        <v>0</v>
      </c>
      <c r="AN145" s="213">
        <f>AN128*Parametre!$C$155</f>
        <v>0</v>
      </c>
      <c r="AO145" s="213">
        <f>AO128*Parametre!$C$155</f>
        <v>0</v>
      </c>
      <c r="AP145" s="213">
        <f>AP128*Parametre!$C$155</f>
        <v>0</v>
      </c>
      <c r="AQ145" s="213">
        <f>AQ128*Parametre!$C$155</f>
        <v>0</v>
      </c>
    </row>
    <row r="146" spans="2:43" x14ac:dyDescent="0.3">
      <c r="B146" s="142" t="s">
        <v>390</v>
      </c>
      <c r="C146" s="154">
        <f t="shared" si="87"/>
        <v>0</v>
      </c>
      <c r="D146" s="213">
        <f>D129*Parametre!$C$156</f>
        <v>0</v>
      </c>
      <c r="E146" s="213">
        <f>E129*Parametre!$C$156</f>
        <v>0</v>
      </c>
      <c r="F146" s="213">
        <f>F129*Parametre!$C$156</f>
        <v>0</v>
      </c>
      <c r="G146" s="213">
        <f>G129*Parametre!$C$156</f>
        <v>0</v>
      </c>
      <c r="H146" s="213">
        <f>H129*Parametre!$C$156</f>
        <v>0</v>
      </c>
      <c r="I146" s="213">
        <f>I129*Parametre!$C$156</f>
        <v>0</v>
      </c>
      <c r="J146" s="213">
        <f>J129*Parametre!$C$156</f>
        <v>0</v>
      </c>
      <c r="K146" s="213">
        <f>K129*Parametre!$C$156</f>
        <v>0</v>
      </c>
      <c r="L146" s="213">
        <f>L129*Parametre!$C$156</f>
        <v>0</v>
      </c>
      <c r="M146" s="213">
        <f>M129*Parametre!$C$156</f>
        <v>0</v>
      </c>
      <c r="N146" s="213">
        <f>N129*Parametre!$C$156</f>
        <v>0</v>
      </c>
      <c r="O146" s="213">
        <f>O129*Parametre!$C$156</f>
        <v>0</v>
      </c>
      <c r="P146" s="213">
        <f>P129*Parametre!$C$156</f>
        <v>0</v>
      </c>
      <c r="Q146" s="213">
        <f>Q129*Parametre!$C$156</f>
        <v>0</v>
      </c>
      <c r="R146" s="213">
        <f>R129*Parametre!$C$156</f>
        <v>0</v>
      </c>
      <c r="S146" s="213">
        <f>S129*Parametre!$C$156</f>
        <v>0</v>
      </c>
      <c r="T146" s="213">
        <f>T129*Parametre!$C$156</f>
        <v>0</v>
      </c>
      <c r="U146" s="213">
        <f>U129*Parametre!$C$156</f>
        <v>0</v>
      </c>
      <c r="V146" s="213">
        <f>V129*Parametre!$C$156</f>
        <v>0</v>
      </c>
      <c r="W146" s="213">
        <f>W129*Parametre!$C$156</f>
        <v>0</v>
      </c>
      <c r="X146" s="213">
        <f>X129*Parametre!$C$156</f>
        <v>0</v>
      </c>
      <c r="Y146" s="213">
        <f>Y129*Parametre!$C$156</f>
        <v>0</v>
      </c>
      <c r="Z146" s="213">
        <f>Z129*Parametre!$C$156</f>
        <v>0</v>
      </c>
      <c r="AA146" s="213">
        <f>AA129*Parametre!$C$156</f>
        <v>0</v>
      </c>
      <c r="AB146" s="213">
        <f>AB129*Parametre!$C$156</f>
        <v>0</v>
      </c>
      <c r="AC146" s="213">
        <f>AC129*Parametre!$C$156</f>
        <v>0</v>
      </c>
      <c r="AD146" s="213">
        <f>AD129*Parametre!$C$156</f>
        <v>0</v>
      </c>
      <c r="AE146" s="213">
        <f>AE129*Parametre!$C$156</f>
        <v>0</v>
      </c>
      <c r="AF146" s="213">
        <f>AF129*Parametre!$C$156</f>
        <v>0</v>
      </c>
      <c r="AG146" s="213">
        <f>AG129*Parametre!$C$156</f>
        <v>0</v>
      </c>
      <c r="AH146" s="213">
        <f>AH129*Parametre!$C$156</f>
        <v>0</v>
      </c>
      <c r="AI146" s="213">
        <f>AI129*Parametre!$C$156</f>
        <v>0</v>
      </c>
      <c r="AJ146" s="213">
        <f>AJ129*Parametre!$C$156</f>
        <v>0</v>
      </c>
      <c r="AK146" s="213">
        <f>AK129*Parametre!$C$156</f>
        <v>0</v>
      </c>
      <c r="AL146" s="213">
        <f>AL129*Parametre!$C$156</f>
        <v>0</v>
      </c>
      <c r="AM146" s="213">
        <f>AM129*Parametre!$C$156</f>
        <v>0</v>
      </c>
      <c r="AN146" s="213">
        <f>AN129*Parametre!$C$156</f>
        <v>0</v>
      </c>
      <c r="AO146" s="213">
        <f>AO129*Parametre!$C$156</f>
        <v>0</v>
      </c>
      <c r="AP146" s="213">
        <f>AP129*Parametre!$C$156</f>
        <v>0</v>
      </c>
      <c r="AQ146" s="213">
        <f>AQ129*Parametre!$C$156</f>
        <v>0</v>
      </c>
    </row>
    <row r="147" spans="2:43" x14ac:dyDescent="0.3">
      <c r="B147" s="142" t="s">
        <v>391</v>
      </c>
      <c r="C147" s="154">
        <f t="shared" si="87"/>
        <v>0</v>
      </c>
      <c r="D147" s="213">
        <f>D130*Parametre!$C$157</f>
        <v>0</v>
      </c>
      <c r="E147" s="213">
        <f>E130*Parametre!$C$157</f>
        <v>0</v>
      </c>
      <c r="F147" s="213">
        <f>F130*Parametre!$C$157</f>
        <v>0</v>
      </c>
      <c r="G147" s="213">
        <f>G130*Parametre!$C$157</f>
        <v>0</v>
      </c>
      <c r="H147" s="213">
        <f>H130*Parametre!$C$157</f>
        <v>0</v>
      </c>
      <c r="I147" s="213">
        <f>I130*Parametre!$C$157</f>
        <v>0</v>
      </c>
      <c r="J147" s="213">
        <f>J130*Parametre!$C$157</f>
        <v>0</v>
      </c>
      <c r="K147" s="213">
        <f>K130*Parametre!$C$157</f>
        <v>0</v>
      </c>
      <c r="L147" s="213">
        <f>L130*Parametre!$C$157</f>
        <v>0</v>
      </c>
      <c r="M147" s="213">
        <f>M130*Parametre!$C$157</f>
        <v>0</v>
      </c>
      <c r="N147" s="213">
        <f>N130*Parametre!$C$157</f>
        <v>0</v>
      </c>
      <c r="O147" s="213">
        <f>O130*Parametre!$C$157</f>
        <v>0</v>
      </c>
      <c r="P147" s="213">
        <f>P130*Parametre!$C$157</f>
        <v>0</v>
      </c>
      <c r="Q147" s="213">
        <f>Q130*Parametre!$C$157</f>
        <v>0</v>
      </c>
      <c r="R147" s="213">
        <f>R130*Parametre!$C$157</f>
        <v>0</v>
      </c>
      <c r="S147" s="213">
        <f>S130*Parametre!$C$157</f>
        <v>0</v>
      </c>
      <c r="T147" s="213">
        <f>T130*Parametre!$C$157</f>
        <v>0</v>
      </c>
      <c r="U147" s="213">
        <f>U130*Parametre!$C$157</f>
        <v>0</v>
      </c>
      <c r="V147" s="213">
        <f>V130*Parametre!$C$157</f>
        <v>0</v>
      </c>
      <c r="W147" s="213">
        <f>W130*Parametre!$C$157</f>
        <v>0</v>
      </c>
      <c r="X147" s="213">
        <f>X130*Parametre!$C$157</f>
        <v>0</v>
      </c>
      <c r="Y147" s="213">
        <f>Y130*Parametre!$C$157</f>
        <v>0</v>
      </c>
      <c r="Z147" s="213">
        <f>Z130*Parametre!$C$157</f>
        <v>0</v>
      </c>
      <c r="AA147" s="213">
        <f>AA130*Parametre!$C$157</f>
        <v>0</v>
      </c>
      <c r="AB147" s="213">
        <f>AB130*Parametre!$C$157</f>
        <v>0</v>
      </c>
      <c r="AC147" s="213">
        <f>AC130*Parametre!$C$157</f>
        <v>0</v>
      </c>
      <c r="AD147" s="213">
        <f>AD130*Parametre!$C$157</f>
        <v>0</v>
      </c>
      <c r="AE147" s="213">
        <f>AE130*Parametre!$C$157</f>
        <v>0</v>
      </c>
      <c r="AF147" s="213">
        <f>AF130*Parametre!$C$157</f>
        <v>0</v>
      </c>
      <c r="AG147" s="213">
        <f>AG130*Parametre!$C$157</f>
        <v>0</v>
      </c>
      <c r="AH147" s="213">
        <f>AH130*Parametre!$C$157</f>
        <v>0</v>
      </c>
      <c r="AI147" s="213">
        <f>AI130*Parametre!$C$157</f>
        <v>0</v>
      </c>
      <c r="AJ147" s="213">
        <f>AJ130*Parametre!$C$157</f>
        <v>0</v>
      </c>
      <c r="AK147" s="213">
        <f>AK130*Parametre!$C$157</f>
        <v>0</v>
      </c>
      <c r="AL147" s="213">
        <f>AL130*Parametre!$C$157</f>
        <v>0</v>
      </c>
      <c r="AM147" s="213">
        <f>AM130*Parametre!$C$157</f>
        <v>0</v>
      </c>
      <c r="AN147" s="213">
        <f>AN130*Parametre!$C$157</f>
        <v>0</v>
      </c>
      <c r="AO147" s="213">
        <f>AO130*Parametre!$C$157</f>
        <v>0</v>
      </c>
      <c r="AP147" s="213">
        <f>AP130*Parametre!$C$157</f>
        <v>0</v>
      </c>
      <c r="AQ147" s="213">
        <f>AQ130*Parametre!$C$157</f>
        <v>0</v>
      </c>
    </row>
    <row r="148" spans="2:43" x14ac:dyDescent="0.3">
      <c r="B148" s="142" t="s">
        <v>392</v>
      </c>
      <c r="C148" s="154">
        <f t="shared" si="87"/>
        <v>0</v>
      </c>
      <c r="D148" s="213">
        <f>D131*Parametre!$C$157</f>
        <v>0</v>
      </c>
      <c r="E148" s="213">
        <f>E131*Parametre!$C$157</f>
        <v>0</v>
      </c>
      <c r="F148" s="213">
        <f>F131*Parametre!$C$157</f>
        <v>0</v>
      </c>
      <c r="G148" s="213">
        <f>G131*Parametre!$C$157</f>
        <v>0</v>
      </c>
      <c r="H148" s="213">
        <f>H131*Parametre!$C$157</f>
        <v>0</v>
      </c>
      <c r="I148" s="213">
        <f>I131*Parametre!$C$157</f>
        <v>0</v>
      </c>
      <c r="J148" s="213">
        <f>J131*Parametre!$C$157</f>
        <v>0</v>
      </c>
      <c r="K148" s="213">
        <f>K131*Parametre!$C$157</f>
        <v>0</v>
      </c>
      <c r="L148" s="213">
        <f>L131*Parametre!$C$157</f>
        <v>0</v>
      </c>
      <c r="M148" s="213">
        <f>M131*Parametre!$C$157</f>
        <v>0</v>
      </c>
      <c r="N148" s="213">
        <f>N131*Parametre!$C$157</f>
        <v>0</v>
      </c>
      <c r="O148" s="213">
        <f>O131*Parametre!$C$157</f>
        <v>0</v>
      </c>
      <c r="P148" s="213">
        <f>P131*Parametre!$C$157</f>
        <v>0</v>
      </c>
      <c r="Q148" s="213">
        <f>Q131*Parametre!$C$157</f>
        <v>0</v>
      </c>
      <c r="R148" s="213">
        <f>R131*Parametre!$C$157</f>
        <v>0</v>
      </c>
      <c r="S148" s="213">
        <f>S131*Parametre!$C$157</f>
        <v>0</v>
      </c>
      <c r="T148" s="213">
        <f>T131*Parametre!$C$157</f>
        <v>0</v>
      </c>
      <c r="U148" s="213">
        <f>U131*Parametre!$C$157</f>
        <v>0</v>
      </c>
      <c r="V148" s="213">
        <f>V131*Parametre!$C$157</f>
        <v>0</v>
      </c>
      <c r="W148" s="213">
        <f>W131*Parametre!$C$157</f>
        <v>0</v>
      </c>
      <c r="X148" s="213">
        <f>X131*Parametre!$C$157</f>
        <v>0</v>
      </c>
      <c r="Y148" s="213">
        <f>Y131*Parametre!$C$157</f>
        <v>0</v>
      </c>
      <c r="Z148" s="213">
        <f>Z131*Parametre!$C$157</f>
        <v>0</v>
      </c>
      <c r="AA148" s="213">
        <f>AA131*Parametre!$C$157</f>
        <v>0</v>
      </c>
      <c r="AB148" s="213">
        <f>AB131*Parametre!$C$157</f>
        <v>0</v>
      </c>
      <c r="AC148" s="213">
        <f>AC131*Parametre!$C$157</f>
        <v>0</v>
      </c>
      <c r="AD148" s="213">
        <f>AD131*Parametre!$C$157</f>
        <v>0</v>
      </c>
      <c r="AE148" s="213">
        <f>AE131*Parametre!$C$157</f>
        <v>0</v>
      </c>
      <c r="AF148" s="213">
        <f>AF131*Parametre!$C$157</f>
        <v>0</v>
      </c>
      <c r="AG148" s="213">
        <f>AG131*Parametre!$C$157</f>
        <v>0</v>
      </c>
      <c r="AH148" s="213">
        <f>AH131*Parametre!$C$157</f>
        <v>0</v>
      </c>
      <c r="AI148" s="213">
        <f>AI131*Parametre!$C$157</f>
        <v>0</v>
      </c>
      <c r="AJ148" s="213">
        <f>AJ131*Parametre!$C$157</f>
        <v>0</v>
      </c>
      <c r="AK148" s="213">
        <f>AK131*Parametre!$C$157</f>
        <v>0</v>
      </c>
      <c r="AL148" s="213">
        <f>AL131*Parametre!$C$157</f>
        <v>0</v>
      </c>
      <c r="AM148" s="213">
        <f>AM131*Parametre!$C$157</f>
        <v>0</v>
      </c>
      <c r="AN148" s="213">
        <f>AN131*Parametre!$C$157</f>
        <v>0</v>
      </c>
      <c r="AO148" s="213">
        <f>AO131*Parametre!$C$157</f>
        <v>0</v>
      </c>
      <c r="AP148" s="213">
        <f>AP131*Parametre!$C$157</f>
        <v>0</v>
      </c>
      <c r="AQ148" s="213">
        <f>AQ131*Parametre!$C$157</f>
        <v>0</v>
      </c>
    </row>
    <row r="149" spans="2:43" x14ac:dyDescent="0.3">
      <c r="B149" s="214" t="s">
        <v>9</v>
      </c>
      <c r="C149" s="210">
        <f>SUM(D149:AQ149)</f>
        <v>0</v>
      </c>
      <c r="D149" s="211">
        <f>SUM(D135:D148)</f>
        <v>0</v>
      </c>
      <c r="E149" s="211">
        <f t="shared" ref="E149:AG149" si="88">SUM(E135:E148)</f>
        <v>0</v>
      </c>
      <c r="F149" s="211">
        <f t="shared" si="88"/>
        <v>0</v>
      </c>
      <c r="G149" s="211">
        <f t="shared" si="88"/>
        <v>0</v>
      </c>
      <c r="H149" s="211">
        <f t="shared" si="88"/>
        <v>0</v>
      </c>
      <c r="I149" s="211">
        <f t="shared" si="88"/>
        <v>0</v>
      </c>
      <c r="J149" s="211">
        <f t="shared" si="88"/>
        <v>0</v>
      </c>
      <c r="K149" s="211">
        <f t="shared" si="88"/>
        <v>0</v>
      </c>
      <c r="L149" s="211">
        <f t="shared" si="88"/>
        <v>0</v>
      </c>
      <c r="M149" s="211">
        <f t="shared" si="88"/>
        <v>0</v>
      </c>
      <c r="N149" s="211">
        <f t="shared" si="88"/>
        <v>0</v>
      </c>
      <c r="O149" s="211">
        <f t="shared" si="88"/>
        <v>0</v>
      </c>
      <c r="P149" s="211">
        <f t="shared" si="88"/>
        <v>0</v>
      </c>
      <c r="Q149" s="211">
        <f t="shared" si="88"/>
        <v>0</v>
      </c>
      <c r="R149" s="211">
        <f t="shared" si="88"/>
        <v>0</v>
      </c>
      <c r="S149" s="211">
        <f t="shared" si="88"/>
        <v>0</v>
      </c>
      <c r="T149" s="211">
        <f t="shared" si="88"/>
        <v>0</v>
      </c>
      <c r="U149" s="211">
        <f t="shared" si="88"/>
        <v>0</v>
      </c>
      <c r="V149" s="211">
        <f t="shared" si="88"/>
        <v>0</v>
      </c>
      <c r="W149" s="211">
        <f t="shared" si="88"/>
        <v>0</v>
      </c>
      <c r="X149" s="211">
        <f t="shared" si="88"/>
        <v>0</v>
      </c>
      <c r="Y149" s="211">
        <f t="shared" si="88"/>
        <v>0</v>
      </c>
      <c r="Z149" s="211">
        <f t="shared" si="88"/>
        <v>0</v>
      </c>
      <c r="AA149" s="211">
        <f t="shared" si="88"/>
        <v>0</v>
      </c>
      <c r="AB149" s="211">
        <f t="shared" si="88"/>
        <v>0</v>
      </c>
      <c r="AC149" s="211">
        <f t="shared" si="88"/>
        <v>0</v>
      </c>
      <c r="AD149" s="211">
        <f t="shared" si="88"/>
        <v>0</v>
      </c>
      <c r="AE149" s="211">
        <f t="shared" si="88"/>
        <v>0</v>
      </c>
      <c r="AF149" s="211">
        <f t="shared" si="88"/>
        <v>0</v>
      </c>
      <c r="AG149" s="211">
        <f t="shared" si="88"/>
        <v>0</v>
      </c>
      <c r="AH149" s="211">
        <f t="shared" ref="AH149:AQ149" si="89">SUM(AH135:AH148)</f>
        <v>0</v>
      </c>
      <c r="AI149" s="211">
        <f t="shared" si="89"/>
        <v>0</v>
      </c>
      <c r="AJ149" s="211">
        <f t="shared" si="89"/>
        <v>0</v>
      </c>
      <c r="AK149" s="211">
        <f t="shared" si="89"/>
        <v>0</v>
      </c>
      <c r="AL149" s="211">
        <f t="shared" si="89"/>
        <v>0</v>
      </c>
      <c r="AM149" s="211">
        <f t="shared" si="89"/>
        <v>0</v>
      </c>
      <c r="AN149" s="211">
        <f t="shared" si="89"/>
        <v>0</v>
      </c>
      <c r="AO149" s="211">
        <f t="shared" si="89"/>
        <v>0</v>
      </c>
      <c r="AP149" s="211">
        <f t="shared" si="89"/>
        <v>0</v>
      </c>
      <c r="AQ149" s="211">
        <f t="shared" si="89"/>
        <v>0</v>
      </c>
    </row>
    <row r="152" spans="2:43" ht="20.25" x14ac:dyDescent="0.3">
      <c r="B152" s="12" t="s">
        <v>534</v>
      </c>
      <c r="C152" s="276" t="s">
        <v>9</v>
      </c>
    </row>
    <row r="153" spans="2:43" x14ac:dyDescent="0.3">
      <c r="B153" s="215" t="s">
        <v>9</v>
      </c>
      <c r="C153" s="216">
        <f>SUM(D153:AQ153)</f>
        <v>0</v>
      </c>
      <c r="D153" s="217">
        <f>D149+D74</f>
        <v>0</v>
      </c>
      <c r="E153" s="217">
        <f t="shared" ref="E153:AG153" si="90">E149+E74</f>
        <v>0</v>
      </c>
      <c r="F153" s="217">
        <f t="shared" si="90"/>
        <v>0</v>
      </c>
      <c r="G153" s="217">
        <f t="shared" si="90"/>
        <v>0</v>
      </c>
      <c r="H153" s="217">
        <f t="shared" si="90"/>
        <v>0</v>
      </c>
      <c r="I153" s="217">
        <f t="shared" si="90"/>
        <v>0</v>
      </c>
      <c r="J153" s="217">
        <f t="shared" si="90"/>
        <v>0</v>
      </c>
      <c r="K153" s="217">
        <f t="shared" si="90"/>
        <v>0</v>
      </c>
      <c r="L153" s="217">
        <f t="shared" si="90"/>
        <v>0</v>
      </c>
      <c r="M153" s="217">
        <f t="shared" si="90"/>
        <v>0</v>
      </c>
      <c r="N153" s="217">
        <f t="shared" si="90"/>
        <v>0</v>
      </c>
      <c r="O153" s="217">
        <f t="shared" si="90"/>
        <v>0</v>
      </c>
      <c r="P153" s="217">
        <f t="shared" si="90"/>
        <v>0</v>
      </c>
      <c r="Q153" s="217">
        <f t="shared" si="90"/>
        <v>0</v>
      </c>
      <c r="R153" s="217">
        <f t="shared" si="90"/>
        <v>0</v>
      </c>
      <c r="S153" s="217">
        <f t="shared" si="90"/>
        <v>0</v>
      </c>
      <c r="T153" s="217">
        <f t="shared" si="90"/>
        <v>0</v>
      </c>
      <c r="U153" s="217">
        <f t="shared" si="90"/>
        <v>0</v>
      </c>
      <c r="V153" s="217">
        <f t="shared" si="90"/>
        <v>0</v>
      </c>
      <c r="W153" s="217">
        <f t="shared" si="90"/>
        <v>0</v>
      </c>
      <c r="X153" s="217">
        <f t="shared" si="90"/>
        <v>0</v>
      </c>
      <c r="Y153" s="217">
        <f t="shared" si="90"/>
        <v>0</v>
      </c>
      <c r="Z153" s="217">
        <f t="shared" si="90"/>
        <v>0</v>
      </c>
      <c r="AA153" s="217">
        <f t="shared" si="90"/>
        <v>0</v>
      </c>
      <c r="AB153" s="217">
        <f t="shared" si="90"/>
        <v>0</v>
      </c>
      <c r="AC153" s="217">
        <f t="shared" si="90"/>
        <v>0</v>
      </c>
      <c r="AD153" s="217">
        <f t="shared" si="90"/>
        <v>0</v>
      </c>
      <c r="AE153" s="217">
        <f t="shared" si="90"/>
        <v>0</v>
      </c>
      <c r="AF153" s="217">
        <f t="shared" si="90"/>
        <v>0</v>
      </c>
      <c r="AG153" s="217">
        <f t="shared" si="90"/>
        <v>0</v>
      </c>
      <c r="AH153" s="217">
        <f t="shared" ref="AH153:AQ153" si="91">AH149+AH74</f>
        <v>0</v>
      </c>
      <c r="AI153" s="217">
        <f t="shared" si="91"/>
        <v>0</v>
      </c>
      <c r="AJ153" s="217">
        <f t="shared" si="91"/>
        <v>0</v>
      </c>
      <c r="AK153" s="217">
        <f t="shared" si="91"/>
        <v>0</v>
      </c>
      <c r="AL153" s="217">
        <f t="shared" si="91"/>
        <v>0</v>
      </c>
      <c r="AM153" s="217">
        <f t="shared" si="91"/>
        <v>0</v>
      </c>
      <c r="AN153" s="217">
        <f t="shared" si="91"/>
        <v>0</v>
      </c>
      <c r="AO153" s="217">
        <f t="shared" si="91"/>
        <v>0</v>
      </c>
      <c r="AP153" s="217">
        <f t="shared" si="91"/>
        <v>0</v>
      </c>
      <c r="AQ153" s="217">
        <f t="shared" si="91"/>
        <v>0</v>
      </c>
    </row>
  </sheetData>
  <pageMargins left="0.2421875" right="0.2421875" top="1" bottom="1" header="0.5" footer="0.5"/>
  <pageSetup paperSize="9" scale="75" orientation="landscape" r:id="rId1"/>
  <headerFooter alignWithMargins="0">
    <oddHeader>&amp;LPríloha 7: Štandardné tabuľky - Cesty
&amp;"Arial,Tučné"&amp;12 07 Ocenenie času</oddHeader>
    <oddFooter>Strana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</sheetPr>
  <dimension ref="B2:AQ112"/>
  <sheetViews>
    <sheetView showWhiteSpace="0" topLeftCell="A55" zoomScaleNormal="100" workbookViewId="0">
      <selection activeCell="B110" sqref="B110"/>
    </sheetView>
  </sheetViews>
  <sheetFormatPr defaultColWidth="9.1328125" defaultRowHeight="10.15" x14ac:dyDescent="0.3"/>
  <cols>
    <col min="1" max="1" width="2.796875" style="315" customWidth="1"/>
    <col min="2" max="2" width="43.46484375" style="315" customWidth="1"/>
    <col min="3" max="3" width="10.796875" style="315" customWidth="1"/>
    <col min="4" max="43" width="4.19921875" style="315" bestFit="1" customWidth="1"/>
    <col min="44" max="16384" width="9.1328125" style="315"/>
  </cols>
  <sheetData>
    <row r="2" spans="2:43" x14ac:dyDescent="0.3">
      <c r="B2" s="314"/>
      <c r="C2" s="314"/>
      <c r="D2" s="314" t="s">
        <v>10</v>
      </c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  <c r="AO2" s="314"/>
      <c r="AP2" s="314"/>
      <c r="AQ2" s="314"/>
    </row>
    <row r="3" spans="2:43" x14ac:dyDescent="0.3">
      <c r="B3" s="316" t="s">
        <v>525</v>
      </c>
      <c r="C3" s="317"/>
      <c r="D3" s="314">
        <v>1</v>
      </c>
      <c r="E3" s="314">
        <v>2</v>
      </c>
      <c r="F3" s="314">
        <v>3</v>
      </c>
      <c r="G3" s="314">
        <v>4</v>
      </c>
      <c r="H3" s="314">
        <v>5</v>
      </c>
      <c r="I3" s="314">
        <v>6</v>
      </c>
      <c r="J3" s="314">
        <v>7</v>
      </c>
      <c r="K3" s="314">
        <v>8</v>
      </c>
      <c r="L3" s="314">
        <v>9</v>
      </c>
      <c r="M3" s="314">
        <v>10</v>
      </c>
      <c r="N3" s="314">
        <v>11</v>
      </c>
      <c r="O3" s="314">
        <v>12</v>
      </c>
      <c r="P3" s="314">
        <v>13</v>
      </c>
      <c r="Q3" s="314">
        <v>14</v>
      </c>
      <c r="R3" s="314">
        <v>15</v>
      </c>
      <c r="S3" s="314">
        <v>16</v>
      </c>
      <c r="T3" s="314">
        <v>17</v>
      </c>
      <c r="U3" s="314">
        <v>18</v>
      </c>
      <c r="V3" s="314">
        <v>19</v>
      </c>
      <c r="W3" s="314">
        <v>20</v>
      </c>
      <c r="X3" s="314">
        <v>21</v>
      </c>
      <c r="Y3" s="314">
        <v>22</v>
      </c>
      <c r="Z3" s="314">
        <v>23</v>
      </c>
      <c r="AA3" s="314">
        <v>24</v>
      </c>
      <c r="AB3" s="314">
        <v>25</v>
      </c>
      <c r="AC3" s="314">
        <v>26</v>
      </c>
      <c r="AD3" s="314">
        <v>27</v>
      </c>
      <c r="AE3" s="314">
        <v>28</v>
      </c>
      <c r="AF3" s="314">
        <v>29</v>
      </c>
      <c r="AG3" s="314">
        <v>30</v>
      </c>
      <c r="AH3" s="314">
        <v>31</v>
      </c>
      <c r="AI3" s="314">
        <v>32</v>
      </c>
      <c r="AJ3" s="314">
        <v>33</v>
      </c>
      <c r="AK3" s="314">
        <v>34</v>
      </c>
      <c r="AL3" s="314">
        <v>35</v>
      </c>
      <c r="AM3" s="314">
        <v>36</v>
      </c>
      <c r="AN3" s="314">
        <v>37</v>
      </c>
      <c r="AO3" s="314">
        <v>38</v>
      </c>
      <c r="AP3" s="314">
        <v>39</v>
      </c>
      <c r="AQ3" s="314">
        <v>40</v>
      </c>
    </row>
    <row r="4" spans="2:43" x14ac:dyDescent="0.3">
      <c r="B4" s="318" t="s">
        <v>38</v>
      </c>
      <c r="C4" s="319" t="s">
        <v>9</v>
      </c>
      <c r="D4" s="320">
        <f>Parametre!C13</f>
        <v>2024</v>
      </c>
      <c r="E4" s="320">
        <f>$D$4+D3</f>
        <v>2025</v>
      </c>
      <c r="F4" s="320">
        <f>$D$4+E3</f>
        <v>2026</v>
      </c>
      <c r="G4" s="320">
        <f t="shared" ref="G4:AQ4" si="0">$D$4+F3</f>
        <v>2027</v>
      </c>
      <c r="H4" s="320">
        <f t="shared" si="0"/>
        <v>2028</v>
      </c>
      <c r="I4" s="320">
        <f t="shared" si="0"/>
        <v>2029</v>
      </c>
      <c r="J4" s="320">
        <f t="shared" si="0"/>
        <v>2030</v>
      </c>
      <c r="K4" s="320">
        <f t="shared" si="0"/>
        <v>2031</v>
      </c>
      <c r="L4" s="320">
        <f t="shared" si="0"/>
        <v>2032</v>
      </c>
      <c r="M4" s="320">
        <f t="shared" si="0"/>
        <v>2033</v>
      </c>
      <c r="N4" s="320">
        <f t="shared" si="0"/>
        <v>2034</v>
      </c>
      <c r="O4" s="320">
        <f t="shared" si="0"/>
        <v>2035</v>
      </c>
      <c r="P4" s="320">
        <f t="shared" si="0"/>
        <v>2036</v>
      </c>
      <c r="Q4" s="320">
        <f t="shared" si="0"/>
        <v>2037</v>
      </c>
      <c r="R4" s="320">
        <f t="shared" si="0"/>
        <v>2038</v>
      </c>
      <c r="S4" s="320">
        <f t="shared" si="0"/>
        <v>2039</v>
      </c>
      <c r="T4" s="320">
        <f t="shared" si="0"/>
        <v>2040</v>
      </c>
      <c r="U4" s="320">
        <f t="shared" si="0"/>
        <v>2041</v>
      </c>
      <c r="V4" s="320">
        <f t="shared" si="0"/>
        <v>2042</v>
      </c>
      <c r="W4" s="320">
        <f t="shared" si="0"/>
        <v>2043</v>
      </c>
      <c r="X4" s="320">
        <f t="shared" si="0"/>
        <v>2044</v>
      </c>
      <c r="Y4" s="320">
        <f t="shared" si="0"/>
        <v>2045</v>
      </c>
      <c r="Z4" s="320">
        <f t="shared" si="0"/>
        <v>2046</v>
      </c>
      <c r="AA4" s="320">
        <f t="shared" si="0"/>
        <v>2047</v>
      </c>
      <c r="AB4" s="320">
        <f t="shared" si="0"/>
        <v>2048</v>
      </c>
      <c r="AC4" s="320">
        <f t="shared" si="0"/>
        <v>2049</v>
      </c>
      <c r="AD4" s="320">
        <f t="shared" si="0"/>
        <v>2050</v>
      </c>
      <c r="AE4" s="320">
        <f t="shared" si="0"/>
        <v>2051</v>
      </c>
      <c r="AF4" s="320">
        <f t="shared" si="0"/>
        <v>2052</v>
      </c>
      <c r="AG4" s="320">
        <f t="shared" si="0"/>
        <v>2053</v>
      </c>
      <c r="AH4" s="320">
        <f t="shared" si="0"/>
        <v>2054</v>
      </c>
      <c r="AI4" s="320">
        <f t="shared" si="0"/>
        <v>2055</v>
      </c>
      <c r="AJ4" s="320">
        <f t="shared" si="0"/>
        <v>2056</v>
      </c>
      <c r="AK4" s="320">
        <f t="shared" si="0"/>
        <v>2057</v>
      </c>
      <c r="AL4" s="320">
        <f t="shared" si="0"/>
        <v>2058</v>
      </c>
      <c r="AM4" s="320">
        <f t="shared" si="0"/>
        <v>2059</v>
      </c>
      <c r="AN4" s="320">
        <f t="shared" si="0"/>
        <v>2060</v>
      </c>
      <c r="AO4" s="320">
        <f t="shared" si="0"/>
        <v>2061</v>
      </c>
      <c r="AP4" s="320">
        <f t="shared" si="0"/>
        <v>2062</v>
      </c>
      <c r="AQ4" s="320">
        <f t="shared" si="0"/>
        <v>2063</v>
      </c>
    </row>
    <row r="5" spans="2:43" x14ac:dyDescent="0.3">
      <c r="B5" s="314" t="s">
        <v>517</v>
      </c>
      <c r="C5" s="321">
        <f t="shared" ref="C5:C11" si="1">SUM(D5:AQ5)</f>
        <v>0</v>
      </c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  <c r="AK5" s="322"/>
      <c r="AL5" s="322"/>
      <c r="AM5" s="322"/>
      <c r="AN5" s="322"/>
      <c r="AO5" s="322"/>
      <c r="AP5" s="322"/>
      <c r="AQ5" s="322"/>
    </row>
    <row r="6" spans="2:43" x14ac:dyDescent="0.3">
      <c r="B6" s="314" t="s">
        <v>518</v>
      </c>
      <c r="C6" s="321">
        <f t="shared" si="1"/>
        <v>0</v>
      </c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322"/>
      <c r="W6" s="322"/>
      <c r="X6" s="322"/>
      <c r="Y6" s="322"/>
      <c r="Z6" s="322"/>
      <c r="AA6" s="322"/>
      <c r="AB6" s="322"/>
      <c r="AC6" s="322"/>
      <c r="AD6" s="322"/>
      <c r="AE6" s="322"/>
      <c r="AF6" s="322"/>
      <c r="AG6" s="322"/>
      <c r="AH6" s="322"/>
      <c r="AI6" s="322"/>
      <c r="AJ6" s="322"/>
      <c r="AK6" s="322"/>
      <c r="AL6" s="322"/>
      <c r="AM6" s="322"/>
      <c r="AN6" s="322"/>
      <c r="AO6" s="322"/>
      <c r="AP6" s="322"/>
      <c r="AQ6" s="322"/>
    </row>
    <row r="7" spans="2:43" x14ac:dyDescent="0.3">
      <c r="B7" s="323" t="s">
        <v>519</v>
      </c>
      <c r="C7" s="324">
        <f t="shared" si="1"/>
        <v>0</v>
      </c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5"/>
      <c r="AD7" s="325"/>
      <c r="AE7" s="325"/>
      <c r="AF7" s="325"/>
      <c r="AG7" s="325"/>
      <c r="AH7" s="325"/>
      <c r="AI7" s="325"/>
      <c r="AJ7" s="325"/>
      <c r="AK7" s="325"/>
      <c r="AL7" s="325"/>
      <c r="AM7" s="325"/>
      <c r="AN7" s="325"/>
      <c r="AO7" s="325"/>
      <c r="AP7" s="325"/>
      <c r="AQ7" s="325"/>
    </row>
    <row r="8" spans="2:43" x14ac:dyDescent="0.3">
      <c r="B8" s="314" t="s">
        <v>166</v>
      </c>
      <c r="C8" s="321">
        <f t="shared" si="1"/>
        <v>0</v>
      </c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22"/>
      <c r="AL8" s="322"/>
      <c r="AM8" s="322"/>
      <c r="AN8" s="322"/>
      <c r="AO8" s="322"/>
      <c r="AP8" s="322"/>
      <c r="AQ8" s="322"/>
    </row>
    <row r="9" spans="2:43" x14ac:dyDescent="0.3">
      <c r="B9" s="314" t="s">
        <v>167</v>
      </c>
      <c r="C9" s="321">
        <f t="shared" si="1"/>
        <v>0</v>
      </c>
      <c r="D9" s="322"/>
      <c r="E9" s="322"/>
      <c r="F9" s="322"/>
      <c r="G9" s="322"/>
      <c r="H9" s="322"/>
      <c r="I9" s="322"/>
      <c r="J9" s="322"/>
      <c r="K9" s="322"/>
      <c r="L9" s="322"/>
      <c r="M9" s="322"/>
      <c r="N9" s="322"/>
      <c r="O9" s="322"/>
      <c r="P9" s="322"/>
      <c r="Q9" s="322"/>
      <c r="R9" s="322"/>
      <c r="S9" s="322"/>
      <c r="T9" s="322"/>
      <c r="U9" s="322"/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322"/>
      <c r="AG9" s="322"/>
      <c r="AH9" s="322"/>
      <c r="AI9" s="322"/>
      <c r="AJ9" s="322"/>
      <c r="AK9" s="322"/>
      <c r="AL9" s="322"/>
      <c r="AM9" s="322"/>
      <c r="AN9" s="322"/>
      <c r="AO9" s="322"/>
      <c r="AP9" s="322"/>
      <c r="AQ9" s="322"/>
    </row>
    <row r="10" spans="2:43" x14ac:dyDescent="0.3">
      <c r="B10" s="314" t="s">
        <v>168</v>
      </c>
      <c r="C10" s="321">
        <f t="shared" si="1"/>
        <v>0</v>
      </c>
      <c r="D10" s="322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322"/>
      <c r="R10" s="322"/>
      <c r="S10" s="322"/>
      <c r="T10" s="322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322"/>
      <c r="AI10" s="322"/>
      <c r="AJ10" s="322"/>
      <c r="AK10" s="322"/>
      <c r="AL10" s="322"/>
      <c r="AM10" s="322"/>
      <c r="AN10" s="322"/>
      <c r="AO10" s="322"/>
      <c r="AP10" s="322"/>
      <c r="AQ10" s="322"/>
    </row>
    <row r="11" spans="2:43" x14ac:dyDescent="0.3">
      <c r="B11" s="314" t="s">
        <v>169</v>
      </c>
      <c r="C11" s="321">
        <f t="shared" si="1"/>
        <v>0</v>
      </c>
      <c r="D11" s="322"/>
      <c r="E11" s="322"/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2"/>
      <c r="AK11" s="322"/>
      <c r="AL11" s="322"/>
      <c r="AM11" s="322"/>
      <c r="AN11" s="322"/>
      <c r="AO11" s="322"/>
      <c r="AP11" s="322"/>
      <c r="AQ11" s="322"/>
    </row>
    <row r="14" spans="2:43" x14ac:dyDescent="0.3">
      <c r="B14" s="314"/>
      <c r="C14" s="314"/>
      <c r="D14" s="314" t="s">
        <v>10</v>
      </c>
      <c r="E14" s="314"/>
      <c r="F14" s="314"/>
      <c r="G14" s="314"/>
      <c r="H14" s="314"/>
      <c r="I14" s="314"/>
      <c r="J14" s="314"/>
      <c r="K14" s="314"/>
      <c r="L14" s="314"/>
      <c r="M14" s="314"/>
      <c r="N14" s="314"/>
      <c r="O14" s="314"/>
      <c r="P14" s="314"/>
      <c r="Q14" s="314"/>
      <c r="R14" s="314"/>
      <c r="S14" s="314"/>
      <c r="T14" s="314"/>
      <c r="U14" s="314"/>
      <c r="V14" s="314"/>
      <c r="W14" s="314"/>
      <c r="X14" s="314"/>
      <c r="Y14" s="314"/>
      <c r="Z14" s="314"/>
      <c r="AA14" s="314"/>
      <c r="AB14" s="314"/>
      <c r="AC14" s="314"/>
      <c r="AD14" s="314"/>
      <c r="AE14" s="314"/>
      <c r="AF14" s="314"/>
      <c r="AG14" s="314"/>
      <c r="AH14" s="314"/>
      <c r="AI14" s="314"/>
      <c r="AJ14" s="314"/>
      <c r="AK14" s="314"/>
      <c r="AL14" s="314"/>
      <c r="AM14" s="314"/>
      <c r="AN14" s="314"/>
      <c r="AO14" s="314"/>
      <c r="AP14" s="314"/>
      <c r="AQ14" s="314"/>
    </row>
    <row r="15" spans="2:43" x14ac:dyDescent="0.3">
      <c r="B15" s="317" t="s">
        <v>526</v>
      </c>
      <c r="C15" s="317"/>
      <c r="D15" s="326">
        <v>1</v>
      </c>
      <c r="E15" s="326">
        <v>2</v>
      </c>
      <c r="F15" s="326">
        <v>3</v>
      </c>
      <c r="G15" s="326">
        <v>4</v>
      </c>
      <c r="H15" s="326">
        <v>5</v>
      </c>
      <c r="I15" s="326">
        <v>6</v>
      </c>
      <c r="J15" s="326">
        <v>7</v>
      </c>
      <c r="K15" s="326">
        <v>8</v>
      </c>
      <c r="L15" s="326">
        <v>9</v>
      </c>
      <c r="M15" s="326">
        <v>10</v>
      </c>
      <c r="N15" s="326">
        <v>11</v>
      </c>
      <c r="O15" s="326">
        <v>12</v>
      </c>
      <c r="P15" s="326">
        <v>13</v>
      </c>
      <c r="Q15" s="326">
        <v>14</v>
      </c>
      <c r="R15" s="326">
        <v>15</v>
      </c>
      <c r="S15" s="326">
        <v>16</v>
      </c>
      <c r="T15" s="326">
        <v>17</v>
      </c>
      <c r="U15" s="326">
        <v>18</v>
      </c>
      <c r="V15" s="326">
        <v>19</v>
      </c>
      <c r="W15" s="326">
        <v>20</v>
      </c>
      <c r="X15" s="326">
        <v>21</v>
      </c>
      <c r="Y15" s="326">
        <v>22</v>
      </c>
      <c r="Z15" s="326">
        <v>23</v>
      </c>
      <c r="AA15" s="326">
        <v>24</v>
      </c>
      <c r="AB15" s="326">
        <v>25</v>
      </c>
      <c r="AC15" s="326">
        <v>26</v>
      </c>
      <c r="AD15" s="326">
        <v>27</v>
      </c>
      <c r="AE15" s="326">
        <v>28</v>
      </c>
      <c r="AF15" s="326">
        <v>29</v>
      </c>
      <c r="AG15" s="326">
        <v>30</v>
      </c>
      <c r="AH15" s="326">
        <v>31</v>
      </c>
      <c r="AI15" s="326">
        <v>32</v>
      </c>
      <c r="AJ15" s="326">
        <v>33</v>
      </c>
      <c r="AK15" s="326">
        <v>34</v>
      </c>
      <c r="AL15" s="326">
        <v>35</v>
      </c>
      <c r="AM15" s="326">
        <v>36</v>
      </c>
      <c r="AN15" s="326">
        <v>37</v>
      </c>
      <c r="AO15" s="326">
        <v>38</v>
      </c>
      <c r="AP15" s="326">
        <v>39</v>
      </c>
      <c r="AQ15" s="326">
        <v>40</v>
      </c>
    </row>
    <row r="16" spans="2:43" x14ac:dyDescent="0.3">
      <c r="B16" s="318" t="s">
        <v>40</v>
      </c>
      <c r="C16" s="319" t="s">
        <v>9</v>
      </c>
      <c r="D16" s="327">
        <f>D4</f>
        <v>2024</v>
      </c>
      <c r="E16" s="327">
        <f t="shared" ref="E16:AQ16" si="2">E4</f>
        <v>2025</v>
      </c>
      <c r="F16" s="327">
        <f t="shared" si="2"/>
        <v>2026</v>
      </c>
      <c r="G16" s="327">
        <f t="shared" si="2"/>
        <v>2027</v>
      </c>
      <c r="H16" s="327">
        <f t="shared" si="2"/>
        <v>2028</v>
      </c>
      <c r="I16" s="327">
        <f t="shared" si="2"/>
        <v>2029</v>
      </c>
      <c r="J16" s="327">
        <f t="shared" si="2"/>
        <v>2030</v>
      </c>
      <c r="K16" s="327">
        <f t="shared" si="2"/>
        <v>2031</v>
      </c>
      <c r="L16" s="327">
        <f t="shared" si="2"/>
        <v>2032</v>
      </c>
      <c r="M16" s="327">
        <f t="shared" si="2"/>
        <v>2033</v>
      </c>
      <c r="N16" s="327">
        <f t="shared" si="2"/>
        <v>2034</v>
      </c>
      <c r="O16" s="327">
        <f t="shared" si="2"/>
        <v>2035</v>
      </c>
      <c r="P16" s="327">
        <f t="shared" si="2"/>
        <v>2036</v>
      </c>
      <c r="Q16" s="327">
        <f t="shared" si="2"/>
        <v>2037</v>
      </c>
      <c r="R16" s="327">
        <f t="shared" si="2"/>
        <v>2038</v>
      </c>
      <c r="S16" s="327">
        <f t="shared" si="2"/>
        <v>2039</v>
      </c>
      <c r="T16" s="327">
        <f t="shared" si="2"/>
        <v>2040</v>
      </c>
      <c r="U16" s="327">
        <f t="shared" si="2"/>
        <v>2041</v>
      </c>
      <c r="V16" s="327">
        <f t="shared" si="2"/>
        <v>2042</v>
      </c>
      <c r="W16" s="327">
        <f t="shared" si="2"/>
        <v>2043</v>
      </c>
      <c r="X16" s="327">
        <f t="shared" si="2"/>
        <v>2044</v>
      </c>
      <c r="Y16" s="327">
        <f t="shared" si="2"/>
        <v>2045</v>
      </c>
      <c r="Z16" s="327">
        <f t="shared" si="2"/>
        <v>2046</v>
      </c>
      <c r="AA16" s="327">
        <f t="shared" si="2"/>
        <v>2047</v>
      </c>
      <c r="AB16" s="327">
        <f t="shared" si="2"/>
        <v>2048</v>
      </c>
      <c r="AC16" s="327">
        <f t="shared" si="2"/>
        <v>2049</v>
      </c>
      <c r="AD16" s="327">
        <f t="shared" si="2"/>
        <v>2050</v>
      </c>
      <c r="AE16" s="327">
        <f t="shared" si="2"/>
        <v>2051</v>
      </c>
      <c r="AF16" s="327">
        <f t="shared" si="2"/>
        <v>2052</v>
      </c>
      <c r="AG16" s="327">
        <f t="shared" si="2"/>
        <v>2053</v>
      </c>
      <c r="AH16" s="327">
        <f t="shared" si="2"/>
        <v>2054</v>
      </c>
      <c r="AI16" s="327">
        <f t="shared" si="2"/>
        <v>2055</v>
      </c>
      <c r="AJ16" s="327">
        <f t="shared" si="2"/>
        <v>2056</v>
      </c>
      <c r="AK16" s="327">
        <f t="shared" si="2"/>
        <v>2057</v>
      </c>
      <c r="AL16" s="327">
        <f t="shared" si="2"/>
        <v>2058</v>
      </c>
      <c r="AM16" s="327">
        <f t="shared" si="2"/>
        <v>2059</v>
      </c>
      <c r="AN16" s="327">
        <f t="shared" si="2"/>
        <v>2060</v>
      </c>
      <c r="AO16" s="327">
        <f t="shared" si="2"/>
        <v>2061</v>
      </c>
      <c r="AP16" s="327">
        <f t="shared" si="2"/>
        <v>2062</v>
      </c>
      <c r="AQ16" s="327">
        <f t="shared" si="2"/>
        <v>2063</v>
      </c>
    </row>
    <row r="17" spans="2:43" x14ac:dyDescent="0.3">
      <c r="B17" s="314" t="s">
        <v>517</v>
      </c>
      <c r="C17" s="321">
        <f t="shared" ref="C17:C23" si="3">SUM(D17:AQ17)</f>
        <v>0</v>
      </c>
      <c r="D17" s="322"/>
      <c r="E17" s="322"/>
      <c r="F17" s="322"/>
      <c r="G17" s="322"/>
      <c r="H17" s="322"/>
      <c r="I17" s="322"/>
      <c r="J17" s="322"/>
      <c r="K17" s="322"/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  <c r="W17" s="322"/>
      <c r="X17" s="322"/>
      <c r="Y17" s="322"/>
      <c r="Z17" s="322"/>
      <c r="AA17" s="322"/>
      <c r="AB17" s="322"/>
      <c r="AC17" s="322"/>
      <c r="AD17" s="322"/>
      <c r="AE17" s="322"/>
      <c r="AF17" s="322"/>
      <c r="AG17" s="322"/>
      <c r="AH17" s="322"/>
      <c r="AI17" s="322"/>
      <c r="AJ17" s="322"/>
      <c r="AK17" s="322"/>
      <c r="AL17" s="322"/>
      <c r="AM17" s="322"/>
      <c r="AN17" s="322"/>
      <c r="AO17" s="322"/>
      <c r="AP17" s="322"/>
      <c r="AQ17" s="322"/>
    </row>
    <row r="18" spans="2:43" x14ac:dyDescent="0.3">
      <c r="B18" s="314" t="s">
        <v>518</v>
      </c>
      <c r="C18" s="321">
        <f t="shared" si="3"/>
        <v>0</v>
      </c>
      <c r="D18" s="322"/>
      <c r="E18" s="322"/>
      <c r="F18" s="322"/>
      <c r="G18" s="322"/>
      <c r="H18" s="322"/>
      <c r="I18" s="322"/>
      <c r="J18" s="322"/>
      <c r="K18" s="322"/>
      <c r="L18" s="322"/>
      <c r="M18" s="322"/>
      <c r="N18" s="322"/>
      <c r="O18" s="322"/>
      <c r="P18" s="322"/>
      <c r="Q18" s="322"/>
      <c r="R18" s="322"/>
      <c r="S18" s="322"/>
      <c r="T18" s="322"/>
      <c r="U18" s="322"/>
      <c r="V18" s="322"/>
      <c r="W18" s="322"/>
      <c r="X18" s="322"/>
      <c r="Y18" s="322"/>
      <c r="Z18" s="322"/>
      <c r="AA18" s="322"/>
      <c r="AB18" s="322"/>
      <c r="AC18" s="322"/>
      <c r="AD18" s="322"/>
      <c r="AE18" s="322"/>
      <c r="AF18" s="322"/>
      <c r="AG18" s="322"/>
      <c r="AH18" s="322"/>
      <c r="AI18" s="322"/>
      <c r="AJ18" s="322"/>
      <c r="AK18" s="322"/>
      <c r="AL18" s="322"/>
      <c r="AM18" s="322"/>
      <c r="AN18" s="322"/>
      <c r="AO18" s="322"/>
      <c r="AP18" s="322"/>
      <c r="AQ18" s="322"/>
    </row>
    <row r="19" spans="2:43" x14ac:dyDescent="0.3">
      <c r="B19" s="323" t="s">
        <v>519</v>
      </c>
      <c r="C19" s="324">
        <f t="shared" si="3"/>
        <v>0</v>
      </c>
      <c r="D19" s="325"/>
      <c r="E19" s="325"/>
      <c r="F19" s="325"/>
      <c r="G19" s="325"/>
      <c r="H19" s="325"/>
      <c r="I19" s="325"/>
      <c r="J19" s="325"/>
      <c r="K19" s="325"/>
      <c r="L19" s="325"/>
      <c r="M19" s="325"/>
      <c r="N19" s="325"/>
      <c r="O19" s="325"/>
      <c r="P19" s="325"/>
      <c r="Q19" s="325"/>
      <c r="R19" s="325"/>
      <c r="S19" s="325"/>
      <c r="T19" s="325"/>
      <c r="U19" s="325"/>
      <c r="V19" s="325"/>
      <c r="W19" s="325"/>
      <c r="X19" s="325"/>
      <c r="Y19" s="325"/>
      <c r="Z19" s="325"/>
      <c r="AA19" s="325"/>
      <c r="AB19" s="325"/>
      <c r="AC19" s="325"/>
      <c r="AD19" s="325"/>
      <c r="AE19" s="325"/>
      <c r="AF19" s="325"/>
      <c r="AG19" s="325"/>
      <c r="AH19" s="325"/>
      <c r="AI19" s="325"/>
      <c r="AJ19" s="325"/>
      <c r="AK19" s="325"/>
      <c r="AL19" s="325"/>
      <c r="AM19" s="325"/>
      <c r="AN19" s="325"/>
      <c r="AO19" s="325"/>
      <c r="AP19" s="325"/>
      <c r="AQ19" s="325"/>
    </row>
    <row r="20" spans="2:43" x14ac:dyDescent="0.3">
      <c r="B20" s="314" t="s">
        <v>166</v>
      </c>
      <c r="C20" s="321">
        <f t="shared" si="3"/>
        <v>0</v>
      </c>
      <c r="D20" s="322"/>
      <c r="E20" s="322"/>
      <c r="F20" s="322"/>
      <c r="G20" s="322"/>
      <c r="H20" s="322"/>
      <c r="I20" s="322"/>
      <c r="J20" s="322"/>
      <c r="K20" s="322"/>
      <c r="L20" s="322"/>
      <c r="M20" s="322"/>
      <c r="N20" s="322"/>
      <c r="O20" s="322"/>
      <c r="P20" s="322"/>
      <c r="Q20" s="322"/>
      <c r="R20" s="322"/>
      <c r="S20" s="322"/>
      <c r="T20" s="322"/>
      <c r="U20" s="322"/>
      <c r="V20" s="322"/>
      <c r="W20" s="322"/>
      <c r="X20" s="322"/>
      <c r="Y20" s="322"/>
      <c r="Z20" s="322"/>
      <c r="AA20" s="322"/>
      <c r="AB20" s="322"/>
      <c r="AC20" s="322"/>
      <c r="AD20" s="322"/>
      <c r="AE20" s="322"/>
      <c r="AF20" s="322"/>
      <c r="AG20" s="322"/>
      <c r="AH20" s="322"/>
      <c r="AI20" s="322"/>
      <c r="AJ20" s="322"/>
      <c r="AK20" s="322"/>
      <c r="AL20" s="322"/>
      <c r="AM20" s="322"/>
      <c r="AN20" s="322"/>
      <c r="AO20" s="322"/>
      <c r="AP20" s="322"/>
      <c r="AQ20" s="322"/>
    </row>
    <row r="21" spans="2:43" x14ac:dyDescent="0.3">
      <c r="B21" s="314" t="s">
        <v>167</v>
      </c>
      <c r="C21" s="321">
        <f t="shared" si="3"/>
        <v>0</v>
      </c>
      <c r="D21" s="322"/>
      <c r="E21" s="322"/>
      <c r="F21" s="322"/>
      <c r="G21" s="322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322"/>
      <c r="AK21" s="322"/>
      <c r="AL21" s="322"/>
      <c r="AM21" s="322"/>
      <c r="AN21" s="322"/>
      <c r="AO21" s="322"/>
      <c r="AP21" s="322"/>
      <c r="AQ21" s="322"/>
    </row>
    <row r="22" spans="2:43" x14ac:dyDescent="0.3">
      <c r="B22" s="314" t="s">
        <v>168</v>
      </c>
      <c r="C22" s="321">
        <f t="shared" si="3"/>
        <v>0</v>
      </c>
      <c r="D22" s="322"/>
      <c r="E22" s="322"/>
      <c r="F22" s="322"/>
      <c r="G22" s="322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2"/>
      <c r="S22" s="322"/>
      <c r="T22" s="322"/>
      <c r="U22" s="322"/>
      <c r="V22" s="322"/>
      <c r="W22" s="322"/>
      <c r="X22" s="322"/>
      <c r="Y22" s="322"/>
      <c r="Z22" s="322"/>
      <c r="AA22" s="322"/>
      <c r="AB22" s="322"/>
      <c r="AC22" s="322"/>
      <c r="AD22" s="322"/>
      <c r="AE22" s="322"/>
      <c r="AF22" s="322"/>
      <c r="AG22" s="322"/>
      <c r="AH22" s="322"/>
      <c r="AI22" s="322"/>
      <c r="AJ22" s="322"/>
      <c r="AK22" s="322"/>
      <c r="AL22" s="322"/>
      <c r="AM22" s="322"/>
      <c r="AN22" s="322"/>
      <c r="AO22" s="322"/>
      <c r="AP22" s="322"/>
      <c r="AQ22" s="322"/>
    </row>
    <row r="23" spans="2:43" x14ac:dyDescent="0.3">
      <c r="B23" s="314" t="s">
        <v>169</v>
      </c>
      <c r="C23" s="321">
        <f t="shared" si="3"/>
        <v>0</v>
      </c>
      <c r="D23" s="322"/>
      <c r="E23" s="322"/>
      <c r="F23" s="322"/>
      <c r="G23" s="322"/>
      <c r="H23" s="322"/>
      <c r="I23" s="322"/>
      <c r="J23" s="322"/>
      <c r="K23" s="322"/>
      <c r="L23" s="322"/>
      <c r="M23" s="322"/>
      <c r="N23" s="322"/>
      <c r="O23" s="322"/>
      <c r="P23" s="322"/>
      <c r="Q23" s="322"/>
      <c r="R23" s="322"/>
      <c r="S23" s="322"/>
      <c r="T23" s="322"/>
      <c r="U23" s="322"/>
      <c r="V23" s="322"/>
      <c r="W23" s="322"/>
      <c r="X23" s="322"/>
      <c r="Y23" s="322"/>
      <c r="Z23" s="322"/>
      <c r="AA23" s="322"/>
      <c r="AB23" s="322"/>
      <c r="AC23" s="322"/>
      <c r="AD23" s="322"/>
      <c r="AE23" s="322"/>
      <c r="AF23" s="322"/>
      <c r="AG23" s="322"/>
      <c r="AH23" s="322"/>
      <c r="AI23" s="322"/>
      <c r="AJ23" s="322"/>
      <c r="AK23" s="322"/>
      <c r="AL23" s="322"/>
      <c r="AM23" s="322"/>
      <c r="AN23" s="322"/>
      <c r="AO23" s="322"/>
      <c r="AP23" s="322"/>
      <c r="AQ23" s="322"/>
    </row>
    <row r="26" spans="2:43" x14ac:dyDescent="0.3">
      <c r="B26" s="314"/>
      <c r="C26" s="314"/>
      <c r="D26" s="314" t="s">
        <v>10</v>
      </c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</row>
    <row r="27" spans="2:43" x14ac:dyDescent="0.3">
      <c r="B27" s="317" t="s">
        <v>527</v>
      </c>
      <c r="C27" s="317"/>
      <c r="D27" s="326">
        <v>1</v>
      </c>
      <c r="E27" s="326">
        <v>2</v>
      </c>
      <c r="F27" s="326">
        <v>3</v>
      </c>
      <c r="G27" s="326">
        <v>4</v>
      </c>
      <c r="H27" s="326">
        <v>5</v>
      </c>
      <c r="I27" s="326">
        <v>6</v>
      </c>
      <c r="J27" s="326">
        <v>7</v>
      </c>
      <c r="K27" s="326">
        <v>8</v>
      </c>
      <c r="L27" s="326">
        <v>9</v>
      </c>
      <c r="M27" s="326">
        <v>10</v>
      </c>
      <c r="N27" s="326">
        <v>11</v>
      </c>
      <c r="O27" s="326">
        <v>12</v>
      </c>
      <c r="P27" s="326">
        <v>13</v>
      </c>
      <c r="Q27" s="326">
        <v>14</v>
      </c>
      <c r="R27" s="326">
        <v>15</v>
      </c>
      <c r="S27" s="326">
        <v>16</v>
      </c>
      <c r="T27" s="326">
        <v>17</v>
      </c>
      <c r="U27" s="326">
        <v>18</v>
      </c>
      <c r="V27" s="326">
        <v>19</v>
      </c>
      <c r="W27" s="326">
        <v>20</v>
      </c>
      <c r="X27" s="326">
        <v>21</v>
      </c>
      <c r="Y27" s="326">
        <v>22</v>
      </c>
      <c r="Z27" s="326">
        <v>23</v>
      </c>
      <c r="AA27" s="326">
        <v>24</v>
      </c>
      <c r="AB27" s="326">
        <v>25</v>
      </c>
      <c r="AC27" s="326">
        <v>26</v>
      </c>
      <c r="AD27" s="326">
        <v>27</v>
      </c>
      <c r="AE27" s="326">
        <v>28</v>
      </c>
      <c r="AF27" s="326">
        <v>29</v>
      </c>
      <c r="AG27" s="326">
        <v>30</v>
      </c>
      <c r="AH27" s="326">
        <v>31</v>
      </c>
      <c r="AI27" s="326">
        <v>32</v>
      </c>
      <c r="AJ27" s="326">
        <v>33</v>
      </c>
      <c r="AK27" s="326">
        <v>34</v>
      </c>
      <c r="AL27" s="326">
        <v>35</v>
      </c>
      <c r="AM27" s="326">
        <v>36</v>
      </c>
      <c r="AN27" s="326">
        <v>37</v>
      </c>
      <c r="AO27" s="326">
        <v>38</v>
      </c>
      <c r="AP27" s="326">
        <v>39</v>
      </c>
      <c r="AQ27" s="326">
        <v>40</v>
      </c>
    </row>
    <row r="28" spans="2:43" x14ac:dyDescent="0.3">
      <c r="B28" s="318" t="s">
        <v>76</v>
      </c>
      <c r="C28" s="319" t="s">
        <v>9</v>
      </c>
      <c r="D28" s="327">
        <f>D4</f>
        <v>2024</v>
      </c>
      <c r="E28" s="327">
        <f t="shared" ref="E28:AQ28" si="4">E4</f>
        <v>2025</v>
      </c>
      <c r="F28" s="327">
        <f t="shared" si="4"/>
        <v>2026</v>
      </c>
      <c r="G28" s="327">
        <f t="shared" si="4"/>
        <v>2027</v>
      </c>
      <c r="H28" s="327">
        <f t="shared" si="4"/>
        <v>2028</v>
      </c>
      <c r="I28" s="327">
        <f t="shared" si="4"/>
        <v>2029</v>
      </c>
      <c r="J28" s="327">
        <f t="shared" si="4"/>
        <v>2030</v>
      </c>
      <c r="K28" s="327">
        <f t="shared" si="4"/>
        <v>2031</v>
      </c>
      <c r="L28" s="327">
        <f t="shared" si="4"/>
        <v>2032</v>
      </c>
      <c r="M28" s="327">
        <f t="shared" si="4"/>
        <v>2033</v>
      </c>
      <c r="N28" s="327">
        <f t="shared" si="4"/>
        <v>2034</v>
      </c>
      <c r="O28" s="327">
        <f t="shared" si="4"/>
        <v>2035</v>
      </c>
      <c r="P28" s="327">
        <f t="shared" si="4"/>
        <v>2036</v>
      </c>
      <c r="Q28" s="327">
        <f t="shared" si="4"/>
        <v>2037</v>
      </c>
      <c r="R28" s="327">
        <f t="shared" si="4"/>
        <v>2038</v>
      </c>
      <c r="S28" s="327">
        <f t="shared" si="4"/>
        <v>2039</v>
      </c>
      <c r="T28" s="327">
        <f t="shared" si="4"/>
        <v>2040</v>
      </c>
      <c r="U28" s="327">
        <f t="shared" si="4"/>
        <v>2041</v>
      </c>
      <c r="V28" s="327">
        <f t="shared" si="4"/>
        <v>2042</v>
      </c>
      <c r="W28" s="327">
        <f t="shared" si="4"/>
        <v>2043</v>
      </c>
      <c r="X28" s="327">
        <f t="shared" si="4"/>
        <v>2044</v>
      </c>
      <c r="Y28" s="327">
        <f t="shared" si="4"/>
        <v>2045</v>
      </c>
      <c r="Z28" s="327">
        <f t="shared" si="4"/>
        <v>2046</v>
      </c>
      <c r="AA28" s="327">
        <f t="shared" si="4"/>
        <v>2047</v>
      </c>
      <c r="AB28" s="327">
        <f t="shared" si="4"/>
        <v>2048</v>
      </c>
      <c r="AC28" s="327">
        <f t="shared" si="4"/>
        <v>2049</v>
      </c>
      <c r="AD28" s="327">
        <f t="shared" si="4"/>
        <v>2050</v>
      </c>
      <c r="AE28" s="327">
        <f t="shared" si="4"/>
        <v>2051</v>
      </c>
      <c r="AF28" s="327">
        <f t="shared" si="4"/>
        <v>2052</v>
      </c>
      <c r="AG28" s="327">
        <f t="shared" si="4"/>
        <v>2053</v>
      </c>
      <c r="AH28" s="327">
        <f t="shared" si="4"/>
        <v>2054</v>
      </c>
      <c r="AI28" s="327">
        <f t="shared" si="4"/>
        <v>2055</v>
      </c>
      <c r="AJ28" s="327">
        <f t="shared" si="4"/>
        <v>2056</v>
      </c>
      <c r="AK28" s="327">
        <f t="shared" si="4"/>
        <v>2057</v>
      </c>
      <c r="AL28" s="327">
        <f t="shared" si="4"/>
        <v>2058</v>
      </c>
      <c r="AM28" s="327">
        <f t="shared" si="4"/>
        <v>2059</v>
      </c>
      <c r="AN28" s="327">
        <f t="shared" si="4"/>
        <v>2060</v>
      </c>
      <c r="AO28" s="327">
        <f t="shared" si="4"/>
        <v>2061</v>
      </c>
      <c r="AP28" s="327">
        <f t="shared" si="4"/>
        <v>2062</v>
      </c>
      <c r="AQ28" s="327">
        <f t="shared" si="4"/>
        <v>2063</v>
      </c>
    </row>
    <row r="29" spans="2:43" x14ac:dyDescent="0.3">
      <c r="B29" s="314" t="s">
        <v>517</v>
      </c>
      <c r="C29" s="321">
        <f t="shared" ref="C29:C38" si="5">SUM(D29:AQ29)</f>
        <v>0</v>
      </c>
      <c r="D29" s="328">
        <f>D5-D17</f>
        <v>0</v>
      </c>
      <c r="E29" s="328">
        <f t="shared" ref="E29:AQ34" si="6">E5-E17</f>
        <v>0</v>
      </c>
      <c r="F29" s="328">
        <f t="shared" si="6"/>
        <v>0</v>
      </c>
      <c r="G29" s="328">
        <f t="shared" si="6"/>
        <v>0</v>
      </c>
      <c r="H29" s="328">
        <f t="shared" si="6"/>
        <v>0</v>
      </c>
      <c r="I29" s="328">
        <f t="shared" si="6"/>
        <v>0</v>
      </c>
      <c r="J29" s="328">
        <f t="shared" si="6"/>
        <v>0</v>
      </c>
      <c r="K29" s="328">
        <f t="shared" si="6"/>
        <v>0</v>
      </c>
      <c r="L29" s="328">
        <f t="shared" si="6"/>
        <v>0</v>
      </c>
      <c r="M29" s="328">
        <f t="shared" si="6"/>
        <v>0</v>
      </c>
      <c r="N29" s="328">
        <f t="shared" si="6"/>
        <v>0</v>
      </c>
      <c r="O29" s="328">
        <f t="shared" si="6"/>
        <v>0</v>
      </c>
      <c r="P29" s="328">
        <f t="shared" si="6"/>
        <v>0</v>
      </c>
      <c r="Q29" s="328">
        <f t="shared" si="6"/>
        <v>0</v>
      </c>
      <c r="R29" s="328">
        <f t="shared" si="6"/>
        <v>0</v>
      </c>
      <c r="S29" s="328">
        <f t="shared" si="6"/>
        <v>0</v>
      </c>
      <c r="T29" s="328">
        <f t="shared" si="6"/>
        <v>0</v>
      </c>
      <c r="U29" s="328">
        <f t="shared" si="6"/>
        <v>0</v>
      </c>
      <c r="V29" s="328">
        <f t="shared" si="6"/>
        <v>0</v>
      </c>
      <c r="W29" s="328">
        <f t="shared" si="6"/>
        <v>0</v>
      </c>
      <c r="X29" s="328">
        <f t="shared" si="6"/>
        <v>0</v>
      </c>
      <c r="Y29" s="328">
        <f t="shared" si="6"/>
        <v>0</v>
      </c>
      <c r="Z29" s="328">
        <f t="shared" si="6"/>
        <v>0</v>
      </c>
      <c r="AA29" s="328">
        <f t="shared" si="6"/>
        <v>0</v>
      </c>
      <c r="AB29" s="328">
        <f t="shared" si="6"/>
        <v>0</v>
      </c>
      <c r="AC29" s="328">
        <f t="shared" si="6"/>
        <v>0</v>
      </c>
      <c r="AD29" s="328">
        <f t="shared" si="6"/>
        <v>0</v>
      </c>
      <c r="AE29" s="328">
        <f t="shared" si="6"/>
        <v>0</v>
      </c>
      <c r="AF29" s="328">
        <f t="shared" si="6"/>
        <v>0</v>
      </c>
      <c r="AG29" s="328">
        <f t="shared" si="6"/>
        <v>0</v>
      </c>
      <c r="AH29" s="328">
        <f t="shared" si="6"/>
        <v>0</v>
      </c>
      <c r="AI29" s="328">
        <f t="shared" si="6"/>
        <v>0</v>
      </c>
      <c r="AJ29" s="328">
        <f t="shared" si="6"/>
        <v>0</v>
      </c>
      <c r="AK29" s="328">
        <f t="shared" si="6"/>
        <v>0</v>
      </c>
      <c r="AL29" s="328">
        <f t="shared" si="6"/>
        <v>0</v>
      </c>
      <c r="AM29" s="328">
        <f t="shared" si="6"/>
        <v>0</v>
      </c>
      <c r="AN29" s="328">
        <f t="shared" si="6"/>
        <v>0</v>
      </c>
      <c r="AO29" s="328">
        <f t="shared" si="6"/>
        <v>0</v>
      </c>
      <c r="AP29" s="328">
        <f t="shared" si="6"/>
        <v>0</v>
      </c>
      <c r="AQ29" s="328">
        <f t="shared" si="6"/>
        <v>0</v>
      </c>
    </row>
    <row r="30" spans="2:43" x14ac:dyDescent="0.3">
      <c r="B30" s="314" t="s">
        <v>518</v>
      </c>
      <c r="C30" s="321">
        <f t="shared" si="5"/>
        <v>0</v>
      </c>
      <c r="D30" s="328">
        <f t="shared" ref="D30:S35" si="7">D6-D18</f>
        <v>0</v>
      </c>
      <c r="E30" s="328">
        <f t="shared" si="7"/>
        <v>0</v>
      </c>
      <c r="F30" s="328">
        <f t="shared" si="7"/>
        <v>0</v>
      </c>
      <c r="G30" s="328">
        <f t="shared" si="7"/>
        <v>0</v>
      </c>
      <c r="H30" s="328">
        <f t="shared" si="7"/>
        <v>0</v>
      </c>
      <c r="I30" s="328">
        <f t="shared" si="7"/>
        <v>0</v>
      </c>
      <c r="J30" s="328">
        <f t="shared" si="7"/>
        <v>0</v>
      </c>
      <c r="K30" s="328">
        <f t="shared" si="7"/>
        <v>0</v>
      </c>
      <c r="L30" s="328">
        <f t="shared" si="7"/>
        <v>0</v>
      </c>
      <c r="M30" s="328">
        <f t="shared" si="7"/>
        <v>0</v>
      </c>
      <c r="N30" s="328">
        <f t="shared" si="7"/>
        <v>0</v>
      </c>
      <c r="O30" s="328">
        <f t="shared" si="7"/>
        <v>0</v>
      </c>
      <c r="P30" s="328">
        <f t="shared" si="7"/>
        <v>0</v>
      </c>
      <c r="Q30" s="328">
        <f t="shared" si="7"/>
        <v>0</v>
      </c>
      <c r="R30" s="328">
        <f t="shared" si="7"/>
        <v>0</v>
      </c>
      <c r="S30" s="328">
        <f t="shared" si="7"/>
        <v>0</v>
      </c>
      <c r="T30" s="328">
        <f t="shared" si="6"/>
        <v>0</v>
      </c>
      <c r="U30" s="328">
        <f t="shared" si="6"/>
        <v>0</v>
      </c>
      <c r="V30" s="328">
        <f t="shared" si="6"/>
        <v>0</v>
      </c>
      <c r="W30" s="328">
        <f t="shared" si="6"/>
        <v>0</v>
      </c>
      <c r="X30" s="328">
        <f t="shared" si="6"/>
        <v>0</v>
      </c>
      <c r="Y30" s="328">
        <f t="shared" si="6"/>
        <v>0</v>
      </c>
      <c r="Z30" s="328">
        <f t="shared" si="6"/>
        <v>0</v>
      </c>
      <c r="AA30" s="328">
        <f t="shared" si="6"/>
        <v>0</v>
      </c>
      <c r="AB30" s="328">
        <f t="shared" si="6"/>
        <v>0</v>
      </c>
      <c r="AC30" s="328">
        <f t="shared" si="6"/>
        <v>0</v>
      </c>
      <c r="AD30" s="328">
        <f t="shared" si="6"/>
        <v>0</v>
      </c>
      <c r="AE30" s="328">
        <f t="shared" si="6"/>
        <v>0</v>
      </c>
      <c r="AF30" s="328">
        <f t="shared" si="6"/>
        <v>0</v>
      </c>
      <c r="AG30" s="328">
        <f t="shared" si="6"/>
        <v>0</v>
      </c>
      <c r="AH30" s="328">
        <f t="shared" si="6"/>
        <v>0</v>
      </c>
      <c r="AI30" s="328">
        <f t="shared" si="6"/>
        <v>0</v>
      </c>
      <c r="AJ30" s="328">
        <f t="shared" si="6"/>
        <v>0</v>
      </c>
      <c r="AK30" s="328">
        <f t="shared" si="6"/>
        <v>0</v>
      </c>
      <c r="AL30" s="328">
        <f t="shared" si="6"/>
        <v>0</v>
      </c>
      <c r="AM30" s="328">
        <f t="shared" si="6"/>
        <v>0</v>
      </c>
      <c r="AN30" s="328">
        <f t="shared" si="6"/>
        <v>0</v>
      </c>
      <c r="AO30" s="328">
        <f t="shared" si="6"/>
        <v>0</v>
      </c>
      <c r="AP30" s="328">
        <f t="shared" si="6"/>
        <v>0</v>
      </c>
      <c r="AQ30" s="328">
        <f t="shared" si="6"/>
        <v>0</v>
      </c>
    </row>
    <row r="31" spans="2:43" x14ac:dyDescent="0.3">
      <c r="B31" s="323" t="s">
        <v>519</v>
      </c>
      <c r="C31" s="324">
        <f t="shared" si="5"/>
        <v>0</v>
      </c>
      <c r="D31" s="329">
        <f t="shared" si="7"/>
        <v>0</v>
      </c>
      <c r="E31" s="329">
        <f t="shared" si="6"/>
        <v>0</v>
      </c>
      <c r="F31" s="329">
        <f t="shared" si="6"/>
        <v>0</v>
      </c>
      <c r="G31" s="329">
        <f t="shared" si="6"/>
        <v>0</v>
      </c>
      <c r="H31" s="329">
        <f t="shared" si="6"/>
        <v>0</v>
      </c>
      <c r="I31" s="329">
        <f t="shared" si="6"/>
        <v>0</v>
      </c>
      <c r="J31" s="329">
        <f t="shared" si="6"/>
        <v>0</v>
      </c>
      <c r="K31" s="329">
        <f t="shared" si="6"/>
        <v>0</v>
      </c>
      <c r="L31" s="329">
        <f t="shared" si="6"/>
        <v>0</v>
      </c>
      <c r="M31" s="329">
        <f t="shared" si="6"/>
        <v>0</v>
      </c>
      <c r="N31" s="329">
        <f t="shared" si="6"/>
        <v>0</v>
      </c>
      <c r="O31" s="329">
        <f t="shared" si="6"/>
        <v>0</v>
      </c>
      <c r="P31" s="329">
        <f t="shared" si="6"/>
        <v>0</v>
      </c>
      <c r="Q31" s="329">
        <f t="shared" si="6"/>
        <v>0</v>
      </c>
      <c r="R31" s="329">
        <f t="shared" si="6"/>
        <v>0</v>
      </c>
      <c r="S31" s="329">
        <f t="shared" si="6"/>
        <v>0</v>
      </c>
      <c r="T31" s="329">
        <f t="shared" si="6"/>
        <v>0</v>
      </c>
      <c r="U31" s="329">
        <f t="shared" si="6"/>
        <v>0</v>
      </c>
      <c r="V31" s="329">
        <f t="shared" si="6"/>
        <v>0</v>
      </c>
      <c r="W31" s="329">
        <f t="shared" si="6"/>
        <v>0</v>
      </c>
      <c r="X31" s="329">
        <f t="shared" si="6"/>
        <v>0</v>
      </c>
      <c r="Y31" s="329">
        <f t="shared" si="6"/>
        <v>0</v>
      </c>
      <c r="Z31" s="329">
        <f t="shared" si="6"/>
        <v>0</v>
      </c>
      <c r="AA31" s="329">
        <f t="shared" si="6"/>
        <v>0</v>
      </c>
      <c r="AB31" s="329">
        <f t="shared" si="6"/>
        <v>0</v>
      </c>
      <c r="AC31" s="329">
        <f t="shared" si="6"/>
        <v>0</v>
      </c>
      <c r="AD31" s="329">
        <f t="shared" si="6"/>
        <v>0</v>
      </c>
      <c r="AE31" s="329">
        <f t="shared" si="6"/>
        <v>0</v>
      </c>
      <c r="AF31" s="329">
        <f t="shared" si="6"/>
        <v>0</v>
      </c>
      <c r="AG31" s="329">
        <f t="shared" si="6"/>
        <v>0</v>
      </c>
      <c r="AH31" s="329">
        <f t="shared" si="6"/>
        <v>0</v>
      </c>
      <c r="AI31" s="329">
        <f t="shared" si="6"/>
        <v>0</v>
      </c>
      <c r="AJ31" s="329">
        <f t="shared" si="6"/>
        <v>0</v>
      </c>
      <c r="AK31" s="329">
        <f t="shared" si="6"/>
        <v>0</v>
      </c>
      <c r="AL31" s="329">
        <f t="shared" si="6"/>
        <v>0</v>
      </c>
      <c r="AM31" s="329">
        <f t="shared" si="6"/>
        <v>0</v>
      </c>
      <c r="AN31" s="329">
        <f t="shared" si="6"/>
        <v>0</v>
      </c>
      <c r="AO31" s="329">
        <f t="shared" si="6"/>
        <v>0</v>
      </c>
      <c r="AP31" s="329">
        <f t="shared" si="6"/>
        <v>0</v>
      </c>
      <c r="AQ31" s="329">
        <f t="shared" si="6"/>
        <v>0</v>
      </c>
    </row>
    <row r="32" spans="2:43" x14ac:dyDescent="0.3">
      <c r="B32" s="314" t="s">
        <v>166</v>
      </c>
      <c r="C32" s="321">
        <f t="shared" si="5"/>
        <v>0</v>
      </c>
      <c r="D32" s="328">
        <f t="shared" si="7"/>
        <v>0</v>
      </c>
      <c r="E32" s="328">
        <f t="shared" si="6"/>
        <v>0</v>
      </c>
      <c r="F32" s="328">
        <f t="shared" si="6"/>
        <v>0</v>
      </c>
      <c r="G32" s="328">
        <f t="shared" si="6"/>
        <v>0</v>
      </c>
      <c r="H32" s="328">
        <f t="shared" si="6"/>
        <v>0</v>
      </c>
      <c r="I32" s="328">
        <f t="shared" si="6"/>
        <v>0</v>
      </c>
      <c r="J32" s="328">
        <f t="shared" si="6"/>
        <v>0</v>
      </c>
      <c r="K32" s="328">
        <f t="shared" si="6"/>
        <v>0</v>
      </c>
      <c r="L32" s="328">
        <f t="shared" si="6"/>
        <v>0</v>
      </c>
      <c r="M32" s="328">
        <f t="shared" si="6"/>
        <v>0</v>
      </c>
      <c r="N32" s="328">
        <f t="shared" si="6"/>
        <v>0</v>
      </c>
      <c r="O32" s="328">
        <f t="shared" si="6"/>
        <v>0</v>
      </c>
      <c r="P32" s="328">
        <f t="shared" si="6"/>
        <v>0</v>
      </c>
      <c r="Q32" s="328">
        <f t="shared" si="6"/>
        <v>0</v>
      </c>
      <c r="R32" s="328">
        <f t="shared" si="6"/>
        <v>0</v>
      </c>
      <c r="S32" s="328">
        <f t="shared" si="6"/>
        <v>0</v>
      </c>
      <c r="T32" s="328">
        <f t="shared" si="6"/>
        <v>0</v>
      </c>
      <c r="U32" s="328">
        <f t="shared" si="6"/>
        <v>0</v>
      </c>
      <c r="V32" s="328">
        <f t="shared" si="6"/>
        <v>0</v>
      </c>
      <c r="W32" s="328">
        <f t="shared" si="6"/>
        <v>0</v>
      </c>
      <c r="X32" s="328">
        <f t="shared" si="6"/>
        <v>0</v>
      </c>
      <c r="Y32" s="328">
        <f t="shared" si="6"/>
        <v>0</v>
      </c>
      <c r="Z32" s="328">
        <f t="shared" si="6"/>
        <v>0</v>
      </c>
      <c r="AA32" s="328">
        <f t="shared" si="6"/>
        <v>0</v>
      </c>
      <c r="AB32" s="328">
        <f t="shared" si="6"/>
        <v>0</v>
      </c>
      <c r="AC32" s="328">
        <f t="shared" si="6"/>
        <v>0</v>
      </c>
      <c r="AD32" s="328">
        <f t="shared" si="6"/>
        <v>0</v>
      </c>
      <c r="AE32" s="328">
        <f t="shared" si="6"/>
        <v>0</v>
      </c>
      <c r="AF32" s="328">
        <f t="shared" si="6"/>
        <v>0</v>
      </c>
      <c r="AG32" s="328">
        <f t="shared" si="6"/>
        <v>0</v>
      </c>
      <c r="AH32" s="328">
        <f t="shared" si="6"/>
        <v>0</v>
      </c>
      <c r="AI32" s="328">
        <f t="shared" si="6"/>
        <v>0</v>
      </c>
      <c r="AJ32" s="328">
        <f t="shared" si="6"/>
        <v>0</v>
      </c>
      <c r="AK32" s="328">
        <f t="shared" si="6"/>
        <v>0</v>
      </c>
      <c r="AL32" s="328">
        <f t="shared" si="6"/>
        <v>0</v>
      </c>
      <c r="AM32" s="328">
        <f t="shared" si="6"/>
        <v>0</v>
      </c>
      <c r="AN32" s="328">
        <f t="shared" si="6"/>
        <v>0</v>
      </c>
      <c r="AO32" s="328">
        <f t="shared" si="6"/>
        <v>0</v>
      </c>
      <c r="AP32" s="328">
        <f t="shared" si="6"/>
        <v>0</v>
      </c>
      <c r="AQ32" s="328">
        <f t="shared" si="6"/>
        <v>0</v>
      </c>
    </row>
    <row r="33" spans="2:43" x14ac:dyDescent="0.3">
      <c r="B33" s="314" t="s">
        <v>167</v>
      </c>
      <c r="C33" s="321">
        <f t="shared" si="5"/>
        <v>0</v>
      </c>
      <c r="D33" s="328">
        <f t="shared" si="7"/>
        <v>0</v>
      </c>
      <c r="E33" s="328">
        <f t="shared" si="6"/>
        <v>0</v>
      </c>
      <c r="F33" s="328">
        <f t="shared" si="6"/>
        <v>0</v>
      </c>
      <c r="G33" s="328">
        <f t="shared" si="6"/>
        <v>0</v>
      </c>
      <c r="H33" s="328">
        <f t="shared" si="6"/>
        <v>0</v>
      </c>
      <c r="I33" s="328">
        <f t="shared" si="6"/>
        <v>0</v>
      </c>
      <c r="J33" s="328">
        <f t="shared" si="6"/>
        <v>0</v>
      </c>
      <c r="K33" s="328">
        <f t="shared" si="6"/>
        <v>0</v>
      </c>
      <c r="L33" s="328">
        <f t="shared" si="6"/>
        <v>0</v>
      </c>
      <c r="M33" s="328">
        <f t="shared" si="6"/>
        <v>0</v>
      </c>
      <c r="N33" s="328">
        <f t="shared" si="6"/>
        <v>0</v>
      </c>
      <c r="O33" s="328">
        <f t="shared" si="6"/>
        <v>0</v>
      </c>
      <c r="P33" s="328">
        <f t="shared" si="6"/>
        <v>0</v>
      </c>
      <c r="Q33" s="328">
        <f t="shared" si="6"/>
        <v>0</v>
      </c>
      <c r="R33" s="328">
        <f t="shared" si="6"/>
        <v>0</v>
      </c>
      <c r="S33" s="328">
        <f t="shared" si="6"/>
        <v>0</v>
      </c>
      <c r="T33" s="328">
        <f t="shared" si="6"/>
        <v>0</v>
      </c>
      <c r="U33" s="328">
        <f t="shared" si="6"/>
        <v>0</v>
      </c>
      <c r="V33" s="328">
        <f t="shared" si="6"/>
        <v>0</v>
      </c>
      <c r="W33" s="328">
        <f t="shared" si="6"/>
        <v>0</v>
      </c>
      <c r="X33" s="328">
        <f t="shared" si="6"/>
        <v>0</v>
      </c>
      <c r="Y33" s="328">
        <f t="shared" si="6"/>
        <v>0</v>
      </c>
      <c r="Z33" s="328">
        <f t="shared" si="6"/>
        <v>0</v>
      </c>
      <c r="AA33" s="328">
        <f t="shared" si="6"/>
        <v>0</v>
      </c>
      <c r="AB33" s="328">
        <f t="shared" si="6"/>
        <v>0</v>
      </c>
      <c r="AC33" s="328">
        <f t="shared" si="6"/>
        <v>0</v>
      </c>
      <c r="AD33" s="328">
        <f t="shared" si="6"/>
        <v>0</v>
      </c>
      <c r="AE33" s="328">
        <f t="shared" si="6"/>
        <v>0</v>
      </c>
      <c r="AF33" s="328">
        <f t="shared" si="6"/>
        <v>0</v>
      </c>
      <c r="AG33" s="328">
        <f t="shared" si="6"/>
        <v>0</v>
      </c>
      <c r="AH33" s="328">
        <f t="shared" si="6"/>
        <v>0</v>
      </c>
      <c r="AI33" s="328">
        <f t="shared" si="6"/>
        <v>0</v>
      </c>
      <c r="AJ33" s="328">
        <f t="shared" si="6"/>
        <v>0</v>
      </c>
      <c r="AK33" s="328">
        <f t="shared" si="6"/>
        <v>0</v>
      </c>
      <c r="AL33" s="328">
        <f t="shared" si="6"/>
        <v>0</v>
      </c>
      <c r="AM33" s="328">
        <f t="shared" si="6"/>
        <v>0</v>
      </c>
      <c r="AN33" s="328">
        <f t="shared" si="6"/>
        <v>0</v>
      </c>
      <c r="AO33" s="328">
        <f t="shared" si="6"/>
        <v>0</v>
      </c>
      <c r="AP33" s="328">
        <f t="shared" si="6"/>
        <v>0</v>
      </c>
      <c r="AQ33" s="328">
        <f t="shared" si="6"/>
        <v>0</v>
      </c>
    </row>
    <row r="34" spans="2:43" x14ac:dyDescent="0.3">
      <c r="B34" s="314" t="s">
        <v>168</v>
      </c>
      <c r="C34" s="321">
        <f t="shared" si="5"/>
        <v>0</v>
      </c>
      <c r="D34" s="328">
        <f t="shared" si="7"/>
        <v>0</v>
      </c>
      <c r="E34" s="328">
        <f t="shared" si="6"/>
        <v>0</v>
      </c>
      <c r="F34" s="328">
        <f t="shared" si="6"/>
        <v>0</v>
      </c>
      <c r="G34" s="328">
        <f t="shared" si="6"/>
        <v>0</v>
      </c>
      <c r="H34" s="328">
        <f t="shared" si="6"/>
        <v>0</v>
      </c>
      <c r="I34" s="328">
        <f t="shared" si="6"/>
        <v>0</v>
      </c>
      <c r="J34" s="328">
        <f t="shared" si="6"/>
        <v>0</v>
      </c>
      <c r="K34" s="328">
        <f t="shared" si="6"/>
        <v>0</v>
      </c>
      <c r="L34" s="328">
        <f t="shared" si="6"/>
        <v>0</v>
      </c>
      <c r="M34" s="328">
        <f t="shared" si="6"/>
        <v>0</v>
      </c>
      <c r="N34" s="328">
        <f t="shared" si="6"/>
        <v>0</v>
      </c>
      <c r="O34" s="328">
        <f t="shared" si="6"/>
        <v>0</v>
      </c>
      <c r="P34" s="328">
        <f t="shared" si="6"/>
        <v>0</v>
      </c>
      <c r="Q34" s="328">
        <f t="shared" si="6"/>
        <v>0</v>
      </c>
      <c r="R34" s="328">
        <f t="shared" si="6"/>
        <v>0</v>
      </c>
      <c r="S34" s="328">
        <f t="shared" si="6"/>
        <v>0</v>
      </c>
      <c r="T34" s="328">
        <f t="shared" si="6"/>
        <v>0</v>
      </c>
      <c r="U34" s="328">
        <f t="shared" si="6"/>
        <v>0</v>
      </c>
      <c r="V34" s="328">
        <f t="shared" si="6"/>
        <v>0</v>
      </c>
      <c r="W34" s="328">
        <f t="shared" si="6"/>
        <v>0</v>
      </c>
      <c r="X34" s="328">
        <f t="shared" si="6"/>
        <v>0</v>
      </c>
      <c r="Y34" s="328">
        <f t="shared" si="6"/>
        <v>0</v>
      </c>
      <c r="Z34" s="328">
        <f t="shared" si="6"/>
        <v>0</v>
      </c>
      <c r="AA34" s="328">
        <f t="shared" si="6"/>
        <v>0</v>
      </c>
      <c r="AB34" s="328">
        <f t="shared" si="6"/>
        <v>0</v>
      </c>
      <c r="AC34" s="328">
        <f t="shared" si="6"/>
        <v>0</v>
      </c>
      <c r="AD34" s="328">
        <f t="shared" ref="AD34:AQ34" si="8">AD10-AD22</f>
        <v>0</v>
      </c>
      <c r="AE34" s="328">
        <f t="shared" si="8"/>
        <v>0</v>
      </c>
      <c r="AF34" s="328">
        <f t="shared" si="8"/>
        <v>0</v>
      </c>
      <c r="AG34" s="328">
        <f t="shared" si="8"/>
        <v>0</v>
      </c>
      <c r="AH34" s="328">
        <f t="shared" si="8"/>
        <v>0</v>
      </c>
      <c r="AI34" s="328">
        <f t="shared" si="8"/>
        <v>0</v>
      </c>
      <c r="AJ34" s="328">
        <f t="shared" si="8"/>
        <v>0</v>
      </c>
      <c r="AK34" s="328">
        <f t="shared" si="8"/>
        <v>0</v>
      </c>
      <c r="AL34" s="328">
        <f t="shared" si="8"/>
        <v>0</v>
      </c>
      <c r="AM34" s="328">
        <f t="shared" si="8"/>
        <v>0</v>
      </c>
      <c r="AN34" s="328">
        <f t="shared" si="8"/>
        <v>0</v>
      </c>
      <c r="AO34" s="328">
        <f t="shared" si="8"/>
        <v>0</v>
      </c>
      <c r="AP34" s="328">
        <f t="shared" si="8"/>
        <v>0</v>
      </c>
      <c r="AQ34" s="328">
        <f t="shared" si="8"/>
        <v>0</v>
      </c>
    </row>
    <row r="35" spans="2:43" ht="10.5" thickBot="1" x14ac:dyDescent="0.35">
      <c r="B35" s="330" t="s">
        <v>169</v>
      </c>
      <c r="C35" s="331">
        <f t="shared" si="5"/>
        <v>0</v>
      </c>
      <c r="D35" s="332">
        <f t="shared" si="7"/>
        <v>0</v>
      </c>
      <c r="E35" s="332">
        <f t="shared" si="7"/>
        <v>0</v>
      </c>
      <c r="F35" s="332">
        <f t="shared" si="7"/>
        <v>0</v>
      </c>
      <c r="G35" s="332">
        <f t="shared" si="7"/>
        <v>0</v>
      </c>
      <c r="H35" s="332">
        <f t="shared" si="7"/>
        <v>0</v>
      </c>
      <c r="I35" s="332">
        <f t="shared" si="7"/>
        <v>0</v>
      </c>
      <c r="J35" s="332">
        <f t="shared" si="7"/>
        <v>0</v>
      </c>
      <c r="K35" s="332">
        <f t="shared" si="7"/>
        <v>0</v>
      </c>
      <c r="L35" s="332">
        <f t="shared" si="7"/>
        <v>0</v>
      </c>
      <c r="M35" s="332">
        <f t="shared" si="7"/>
        <v>0</v>
      </c>
      <c r="N35" s="332">
        <f t="shared" si="7"/>
        <v>0</v>
      </c>
      <c r="O35" s="332">
        <f t="shared" si="7"/>
        <v>0</v>
      </c>
      <c r="P35" s="332">
        <f t="shared" si="7"/>
        <v>0</v>
      </c>
      <c r="Q35" s="332">
        <f t="shared" si="7"/>
        <v>0</v>
      </c>
      <c r="R35" s="332">
        <f t="shared" si="7"/>
        <v>0</v>
      </c>
      <c r="S35" s="332">
        <f t="shared" si="7"/>
        <v>0</v>
      </c>
      <c r="T35" s="332">
        <f t="shared" ref="T35:AQ35" si="9">T11-T23</f>
        <v>0</v>
      </c>
      <c r="U35" s="332">
        <f t="shared" si="9"/>
        <v>0</v>
      </c>
      <c r="V35" s="332">
        <f t="shared" si="9"/>
        <v>0</v>
      </c>
      <c r="W35" s="332">
        <f t="shared" si="9"/>
        <v>0</v>
      </c>
      <c r="X35" s="332">
        <f t="shared" si="9"/>
        <v>0</v>
      </c>
      <c r="Y35" s="332">
        <f t="shared" si="9"/>
        <v>0</v>
      </c>
      <c r="Z35" s="332">
        <f t="shared" si="9"/>
        <v>0</v>
      </c>
      <c r="AA35" s="332">
        <f t="shared" si="9"/>
        <v>0</v>
      </c>
      <c r="AB35" s="332">
        <f t="shared" si="9"/>
        <v>0</v>
      </c>
      <c r="AC35" s="332">
        <f t="shared" si="9"/>
        <v>0</v>
      </c>
      <c r="AD35" s="332">
        <f t="shared" si="9"/>
        <v>0</v>
      </c>
      <c r="AE35" s="332">
        <f t="shared" si="9"/>
        <v>0</v>
      </c>
      <c r="AF35" s="332">
        <f t="shared" si="9"/>
        <v>0</v>
      </c>
      <c r="AG35" s="332">
        <f t="shared" si="9"/>
        <v>0</v>
      </c>
      <c r="AH35" s="332">
        <f t="shared" si="9"/>
        <v>0</v>
      </c>
      <c r="AI35" s="332">
        <f t="shared" si="9"/>
        <v>0</v>
      </c>
      <c r="AJ35" s="332">
        <f t="shared" si="9"/>
        <v>0</v>
      </c>
      <c r="AK35" s="332">
        <f t="shared" si="9"/>
        <v>0</v>
      </c>
      <c r="AL35" s="332">
        <f t="shared" si="9"/>
        <v>0</v>
      </c>
      <c r="AM35" s="332">
        <f t="shared" si="9"/>
        <v>0</v>
      </c>
      <c r="AN35" s="332">
        <f t="shared" si="9"/>
        <v>0</v>
      </c>
      <c r="AO35" s="332">
        <f t="shared" si="9"/>
        <v>0</v>
      </c>
      <c r="AP35" s="332">
        <f t="shared" si="9"/>
        <v>0</v>
      </c>
      <c r="AQ35" s="332">
        <f t="shared" si="9"/>
        <v>0</v>
      </c>
    </row>
    <row r="36" spans="2:43" ht="10.5" thickTop="1" x14ac:dyDescent="0.3">
      <c r="B36" s="333" t="s">
        <v>520</v>
      </c>
      <c r="C36" s="334">
        <f t="shared" si="5"/>
        <v>0</v>
      </c>
      <c r="D36" s="335">
        <f>D29</f>
        <v>0</v>
      </c>
      <c r="E36" s="335">
        <f t="shared" ref="E36:AQ36" si="10">E29</f>
        <v>0</v>
      </c>
      <c r="F36" s="335">
        <f t="shared" si="10"/>
        <v>0</v>
      </c>
      <c r="G36" s="335">
        <f t="shared" si="10"/>
        <v>0</v>
      </c>
      <c r="H36" s="335">
        <f t="shared" si="10"/>
        <v>0</v>
      </c>
      <c r="I36" s="335">
        <f t="shared" si="10"/>
        <v>0</v>
      </c>
      <c r="J36" s="335">
        <f t="shared" si="10"/>
        <v>0</v>
      </c>
      <c r="K36" s="335">
        <f t="shared" si="10"/>
        <v>0</v>
      </c>
      <c r="L36" s="335">
        <f t="shared" si="10"/>
        <v>0</v>
      </c>
      <c r="M36" s="335">
        <f t="shared" si="10"/>
        <v>0</v>
      </c>
      <c r="N36" s="335">
        <f t="shared" si="10"/>
        <v>0</v>
      </c>
      <c r="O36" s="335">
        <f t="shared" si="10"/>
        <v>0</v>
      </c>
      <c r="P36" s="335">
        <f t="shared" si="10"/>
        <v>0</v>
      </c>
      <c r="Q36" s="335">
        <f t="shared" si="10"/>
        <v>0</v>
      </c>
      <c r="R36" s="335">
        <f t="shared" si="10"/>
        <v>0</v>
      </c>
      <c r="S36" s="335">
        <f t="shared" si="10"/>
        <v>0</v>
      </c>
      <c r="T36" s="335">
        <f t="shared" si="10"/>
        <v>0</v>
      </c>
      <c r="U36" s="335">
        <f t="shared" si="10"/>
        <v>0</v>
      </c>
      <c r="V36" s="335">
        <f t="shared" si="10"/>
        <v>0</v>
      </c>
      <c r="W36" s="335">
        <f t="shared" si="10"/>
        <v>0</v>
      </c>
      <c r="X36" s="335">
        <f t="shared" si="10"/>
        <v>0</v>
      </c>
      <c r="Y36" s="335">
        <f t="shared" si="10"/>
        <v>0</v>
      </c>
      <c r="Z36" s="335">
        <f t="shared" si="10"/>
        <v>0</v>
      </c>
      <c r="AA36" s="335">
        <f t="shared" si="10"/>
        <v>0</v>
      </c>
      <c r="AB36" s="335">
        <f t="shared" si="10"/>
        <v>0</v>
      </c>
      <c r="AC36" s="335">
        <f t="shared" si="10"/>
        <v>0</v>
      </c>
      <c r="AD36" s="335">
        <f t="shared" si="10"/>
        <v>0</v>
      </c>
      <c r="AE36" s="335">
        <f t="shared" si="10"/>
        <v>0</v>
      </c>
      <c r="AF36" s="335">
        <f t="shared" si="10"/>
        <v>0</v>
      </c>
      <c r="AG36" s="335">
        <f t="shared" si="10"/>
        <v>0</v>
      </c>
      <c r="AH36" s="335">
        <f t="shared" si="10"/>
        <v>0</v>
      </c>
      <c r="AI36" s="335">
        <f t="shared" si="10"/>
        <v>0</v>
      </c>
      <c r="AJ36" s="335">
        <f t="shared" si="10"/>
        <v>0</v>
      </c>
      <c r="AK36" s="335">
        <f t="shared" si="10"/>
        <v>0</v>
      </c>
      <c r="AL36" s="335">
        <f t="shared" si="10"/>
        <v>0</v>
      </c>
      <c r="AM36" s="335">
        <f t="shared" si="10"/>
        <v>0</v>
      </c>
      <c r="AN36" s="335">
        <f t="shared" si="10"/>
        <v>0</v>
      </c>
      <c r="AO36" s="335">
        <f t="shared" si="10"/>
        <v>0</v>
      </c>
      <c r="AP36" s="335">
        <f t="shared" si="10"/>
        <v>0</v>
      </c>
      <c r="AQ36" s="335">
        <f t="shared" si="10"/>
        <v>0</v>
      </c>
    </row>
    <row r="37" spans="2:43" x14ac:dyDescent="0.3">
      <c r="B37" s="314" t="s">
        <v>521</v>
      </c>
      <c r="C37" s="321">
        <f t="shared" si="5"/>
        <v>0</v>
      </c>
      <c r="D37" s="328">
        <f>D30+D32+D33+D34+D35</f>
        <v>0</v>
      </c>
      <c r="E37" s="328">
        <f t="shared" ref="E37:AQ37" si="11">E30+E32+E33+E34+E35</f>
        <v>0</v>
      </c>
      <c r="F37" s="328">
        <f t="shared" si="11"/>
        <v>0</v>
      </c>
      <c r="G37" s="328">
        <f t="shared" si="11"/>
        <v>0</v>
      </c>
      <c r="H37" s="328">
        <f t="shared" si="11"/>
        <v>0</v>
      </c>
      <c r="I37" s="328">
        <f t="shared" si="11"/>
        <v>0</v>
      </c>
      <c r="J37" s="328">
        <f t="shared" si="11"/>
        <v>0</v>
      </c>
      <c r="K37" s="328">
        <f t="shared" si="11"/>
        <v>0</v>
      </c>
      <c r="L37" s="328">
        <f t="shared" si="11"/>
        <v>0</v>
      </c>
      <c r="M37" s="328">
        <f t="shared" si="11"/>
        <v>0</v>
      </c>
      <c r="N37" s="328">
        <f t="shared" si="11"/>
        <v>0</v>
      </c>
      <c r="O37" s="328">
        <f t="shared" si="11"/>
        <v>0</v>
      </c>
      <c r="P37" s="328">
        <f t="shared" si="11"/>
        <v>0</v>
      </c>
      <c r="Q37" s="328">
        <f t="shared" si="11"/>
        <v>0</v>
      </c>
      <c r="R37" s="328">
        <f t="shared" si="11"/>
        <v>0</v>
      </c>
      <c r="S37" s="328">
        <f t="shared" si="11"/>
        <v>0</v>
      </c>
      <c r="T37" s="328">
        <f t="shared" si="11"/>
        <v>0</v>
      </c>
      <c r="U37" s="328">
        <f t="shared" si="11"/>
        <v>0</v>
      </c>
      <c r="V37" s="328">
        <f t="shared" si="11"/>
        <v>0</v>
      </c>
      <c r="W37" s="328">
        <f t="shared" si="11"/>
        <v>0</v>
      </c>
      <c r="X37" s="328">
        <f t="shared" si="11"/>
        <v>0</v>
      </c>
      <c r="Y37" s="328">
        <f t="shared" si="11"/>
        <v>0</v>
      </c>
      <c r="Z37" s="328">
        <f t="shared" si="11"/>
        <v>0</v>
      </c>
      <c r="AA37" s="328">
        <f t="shared" si="11"/>
        <v>0</v>
      </c>
      <c r="AB37" s="328">
        <f t="shared" si="11"/>
        <v>0</v>
      </c>
      <c r="AC37" s="328">
        <f t="shared" si="11"/>
        <v>0</v>
      </c>
      <c r="AD37" s="328">
        <f t="shared" si="11"/>
        <v>0</v>
      </c>
      <c r="AE37" s="328">
        <f t="shared" si="11"/>
        <v>0</v>
      </c>
      <c r="AF37" s="328">
        <f t="shared" si="11"/>
        <v>0</v>
      </c>
      <c r="AG37" s="328">
        <f t="shared" si="11"/>
        <v>0</v>
      </c>
      <c r="AH37" s="328">
        <f t="shared" si="11"/>
        <v>0</v>
      </c>
      <c r="AI37" s="328">
        <f t="shared" si="11"/>
        <v>0</v>
      </c>
      <c r="AJ37" s="328">
        <f t="shared" si="11"/>
        <v>0</v>
      </c>
      <c r="AK37" s="328">
        <f t="shared" si="11"/>
        <v>0</v>
      </c>
      <c r="AL37" s="328">
        <f t="shared" si="11"/>
        <v>0</v>
      </c>
      <c r="AM37" s="328">
        <f t="shared" si="11"/>
        <v>0</v>
      </c>
      <c r="AN37" s="328">
        <f t="shared" si="11"/>
        <v>0</v>
      </c>
      <c r="AO37" s="328">
        <f t="shared" si="11"/>
        <v>0</v>
      </c>
      <c r="AP37" s="328">
        <f t="shared" si="11"/>
        <v>0</v>
      </c>
      <c r="AQ37" s="328">
        <f t="shared" si="11"/>
        <v>0</v>
      </c>
    </row>
    <row r="38" spans="2:43" x14ac:dyDescent="0.3">
      <c r="B38" s="326" t="s">
        <v>522</v>
      </c>
      <c r="C38" s="324">
        <f t="shared" si="5"/>
        <v>0</v>
      </c>
      <c r="D38" s="329">
        <f>D31</f>
        <v>0</v>
      </c>
      <c r="E38" s="329">
        <f t="shared" ref="E38:AQ38" si="12">E31</f>
        <v>0</v>
      </c>
      <c r="F38" s="329">
        <f t="shared" si="12"/>
        <v>0</v>
      </c>
      <c r="G38" s="329">
        <f t="shared" si="12"/>
        <v>0</v>
      </c>
      <c r="H38" s="329">
        <f t="shared" si="12"/>
        <v>0</v>
      </c>
      <c r="I38" s="329">
        <f t="shared" si="12"/>
        <v>0</v>
      </c>
      <c r="J38" s="329">
        <f t="shared" si="12"/>
        <v>0</v>
      </c>
      <c r="K38" s="329">
        <f t="shared" si="12"/>
        <v>0</v>
      </c>
      <c r="L38" s="329">
        <f t="shared" si="12"/>
        <v>0</v>
      </c>
      <c r="M38" s="329">
        <f t="shared" si="12"/>
        <v>0</v>
      </c>
      <c r="N38" s="329">
        <f t="shared" si="12"/>
        <v>0</v>
      </c>
      <c r="O38" s="329">
        <f t="shared" si="12"/>
        <v>0</v>
      </c>
      <c r="P38" s="329">
        <f t="shared" si="12"/>
        <v>0</v>
      </c>
      <c r="Q38" s="329">
        <f t="shared" si="12"/>
        <v>0</v>
      </c>
      <c r="R38" s="329">
        <f t="shared" si="12"/>
        <v>0</v>
      </c>
      <c r="S38" s="329">
        <f t="shared" si="12"/>
        <v>0</v>
      </c>
      <c r="T38" s="329">
        <f t="shared" si="12"/>
        <v>0</v>
      </c>
      <c r="U38" s="329">
        <f t="shared" si="12"/>
        <v>0</v>
      </c>
      <c r="V38" s="329">
        <f t="shared" si="12"/>
        <v>0</v>
      </c>
      <c r="W38" s="329">
        <f t="shared" si="12"/>
        <v>0</v>
      </c>
      <c r="X38" s="329">
        <f t="shared" si="12"/>
        <v>0</v>
      </c>
      <c r="Y38" s="329">
        <f t="shared" si="12"/>
        <v>0</v>
      </c>
      <c r="Z38" s="329">
        <f t="shared" si="12"/>
        <v>0</v>
      </c>
      <c r="AA38" s="329">
        <f t="shared" si="12"/>
        <v>0</v>
      </c>
      <c r="AB38" s="329">
        <f t="shared" si="12"/>
        <v>0</v>
      </c>
      <c r="AC38" s="329">
        <f t="shared" si="12"/>
        <v>0</v>
      </c>
      <c r="AD38" s="329">
        <f t="shared" si="12"/>
        <v>0</v>
      </c>
      <c r="AE38" s="329">
        <f t="shared" si="12"/>
        <v>0</v>
      </c>
      <c r="AF38" s="329">
        <f t="shared" si="12"/>
        <v>0</v>
      </c>
      <c r="AG38" s="329">
        <f t="shared" si="12"/>
        <v>0</v>
      </c>
      <c r="AH38" s="329">
        <f t="shared" si="12"/>
        <v>0</v>
      </c>
      <c r="AI38" s="329">
        <f t="shared" si="12"/>
        <v>0</v>
      </c>
      <c r="AJ38" s="329">
        <f t="shared" si="12"/>
        <v>0</v>
      </c>
      <c r="AK38" s="329">
        <f t="shared" si="12"/>
        <v>0</v>
      </c>
      <c r="AL38" s="329">
        <f t="shared" si="12"/>
        <v>0</v>
      </c>
      <c r="AM38" s="329">
        <f t="shared" si="12"/>
        <v>0</v>
      </c>
      <c r="AN38" s="329">
        <f t="shared" si="12"/>
        <v>0</v>
      </c>
      <c r="AO38" s="329">
        <f t="shared" si="12"/>
        <v>0</v>
      </c>
      <c r="AP38" s="329">
        <f t="shared" si="12"/>
        <v>0</v>
      </c>
      <c r="AQ38" s="329">
        <f t="shared" si="12"/>
        <v>0</v>
      </c>
    </row>
    <row r="39" spans="2:43" x14ac:dyDescent="0.3">
      <c r="B39" s="336"/>
      <c r="C39" s="337"/>
      <c r="D39" s="338"/>
      <c r="E39" s="338"/>
      <c r="F39" s="338"/>
      <c r="G39" s="338"/>
      <c r="H39" s="338"/>
      <c r="I39" s="338"/>
      <c r="J39" s="338"/>
      <c r="K39" s="338"/>
      <c r="L39" s="338"/>
      <c r="M39" s="338"/>
      <c r="N39" s="338"/>
      <c r="O39" s="338"/>
      <c r="P39" s="338"/>
      <c r="Q39" s="338"/>
      <c r="R39" s="338"/>
      <c r="S39" s="338"/>
      <c r="T39" s="338"/>
      <c r="U39" s="338"/>
      <c r="V39" s="338"/>
      <c r="W39" s="338"/>
      <c r="X39" s="338"/>
      <c r="Y39" s="338"/>
      <c r="Z39" s="338"/>
      <c r="AA39" s="338"/>
      <c r="AB39" s="338"/>
      <c r="AC39" s="338"/>
      <c r="AD39" s="338"/>
      <c r="AE39" s="338"/>
      <c r="AF39" s="338"/>
      <c r="AG39" s="338"/>
    </row>
    <row r="41" spans="2:43" x14ac:dyDescent="0.3">
      <c r="B41" s="317" t="s">
        <v>528</v>
      </c>
      <c r="C41" s="317" t="s">
        <v>9</v>
      </c>
    </row>
    <row r="42" spans="2:43" x14ac:dyDescent="0.3">
      <c r="B42" s="339" t="s">
        <v>133</v>
      </c>
      <c r="C42" s="321">
        <f>SUM(D42:AQ42)</f>
        <v>0</v>
      </c>
      <c r="D42" s="328">
        <f>D36*Parametre!$C$291</f>
        <v>0</v>
      </c>
      <c r="E42" s="328">
        <f>E36*Parametre!$C$291</f>
        <v>0</v>
      </c>
      <c r="F42" s="328">
        <f>F36*Parametre!$C$291</f>
        <v>0</v>
      </c>
      <c r="G42" s="328">
        <f>G36*Parametre!$C$291</f>
        <v>0</v>
      </c>
      <c r="H42" s="328">
        <f>H36*Parametre!$C$291</f>
        <v>0</v>
      </c>
      <c r="I42" s="328">
        <f>I36*Parametre!$C$291</f>
        <v>0</v>
      </c>
      <c r="J42" s="328">
        <f>J36*Parametre!$C$291</f>
        <v>0</v>
      </c>
      <c r="K42" s="328">
        <f>K36*Parametre!$C$291</f>
        <v>0</v>
      </c>
      <c r="L42" s="328">
        <f>L36*Parametre!$C$291</f>
        <v>0</v>
      </c>
      <c r="M42" s="328">
        <f>M36*Parametre!$C$291</f>
        <v>0</v>
      </c>
      <c r="N42" s="328">
        <f>N36*Parametre!$C$291</f>
        <v>0</v>
      </c>
      <c r="O42" s="328">
        <f>O36*Parametre!$C$291</f>
        <v>0</v>
      </c>
      <c r="P42" s="328">
        <f>P36*Parametre!$C$291</f>
        <v>0</v>
      </c>
      <c r="Q42" s="328">
        <f>Q36*Parametre!$C$291</f>
        <v>0</v>
      </c>
      <c r="R42" s="328">
        <f>R36*Parametre!$C$291</f>
        <v>0</v>
      </c>
      <c r="S42" s="328">
        <f>S36*Parametre!$C$291</f>
        <v>0</v>
      </c>
      <c r="T42" s="328">
        <f>T36*Parametre!$C$291</f>
        <v>0</v>
      </c>
      <c r="U42" s="328">
        <f>U36*Parametre!$C$291</f>
        <v>0</v>
      </c>
      <c r="V42" s="328">
        <f>V36*Parametre!$C$291</f>
        <v>0</v>
      </c>
      <c r="W42" s="328">
        <f>W36*Parametre!$C$291</f>
        <v>0</v>
      </c>
      <c r="X42" s="328">
        <f>X36*Parametre!$C$291</f>
        <v>0</v>
      </c>
      <c r="Y42" s="328">
        <f>Y36*Parametre!$C$291</f>
        <v>0</v>
      </c>
      <c r="Z42" s="328">
        <f>Z36*Parametre!$C$291</f>
        <v>0</v>
      </c>
      <c r="AA42" s="328">
        <f>AA36*Parametre!$C$291</f>
        <v>0</v>
      </c>
      <c r="AB42" s="328">
        <f>AB36*Parametre!$C$291</f>
        <v>0</v>
      </c>
      <c r="AC42" s="328">
        <f>AC36*Parametre!$C$291</f>
        <v>0</v>
      </c>
      <c r="AD42" s="328">
        <f>AD36*Parametre!$C$291</f>
        <v>0</v>
      </c>
      <c r="AE42" s="328">
        <f>AE36*Parametre!$C$291</f>
        <v>0</v>
      </c>
      <c r="AF42" s="328">
        <f>AF36*Parametre!$C$291</f>
        <v>0</v>
      </c>
      <c r="AG42" s="328">
        <f>AG36*Parametre!$C$291</f>
        <v>0</v>
      </c>
      <c r="AH42" s="328">
        <f>AH36*Parametre!$C$291</f>
        <v>0</v>
      </c>
      <c r="AI42" s="328">
        <f>AI36*Parametre!$C$291</f>
        <v>0</v>
      </c>
      <c r="AJ42" s="328">
        <f>AJ36*Parametre!$C$291</f>
        <v>0</v>
      </c>
      <c r="AK42" s="328">
        <f>AK36*Parametre!$C$291</f>
        <v>0</v>
      </c>
      <c r="AL42" s="328">
        <f>AL36*Parametre!$C$291</f>
        <v>0</v>
      </c>
      <c r="AM42" s="328">
        <f>AM36*Parametre!$C$291</f>
        <v>0</v>
      </c>
      <c r="AN42" s="328">
        <f>AN36*Parametre!$C$291</f>
        <v>0</v>
      </c>
      <c r="AO42" s="328">
        <f>AO36*Parametre!$C$291</f>
        <v>0</v>
      </c>
      <c r="AP42" s="328">
        <f>AP36*Parametre!$C$291</f>
        <v>0</v>
      </c>
      <c r="AQ42" s="328">
        <f>AQ36*Parametre!$C$291</f>
        <v>0</v>
      </c>
    </row>
    <row r="43" spans="2:43" x14ac:dyDescent="0.3">
      <c r="B43" s="339" t="s">
        <v>134</v>
      </c>
      <c r="C43" s="321">
        <f>SUM(D43:AQ43)</f>
        <v>0</v>
      </c>
      <c r="D43" s="328">
        <f>D37*Parametre!$C$292</f>
        <v>0</v>
      </c>
      <c r="E43" s="328">
        <f>E37*Parametre!$C$292</f>
        <v>0</v>
      </c>
      <c r="F43" s="328">
        <f>F37*Parametre!$C$292</f>
        <v>0</v>
      </c>
      <c r="G43" s="328">
        <f>G37*Parametre!$C$292</f>
        <v>0</v>
      </c>
      <c r="H43" s="328">
        <f>H37*Parametre!$C$292</f>
        <v>0</v>
      </c>
      <c r="I43" s="328">
        <f>I37*Parametre!$C$292</f>
        <v>0</v>
      </c>
      <c r="J43" s="328">
        <f>J37*Parametre!$C$292</f>
        <v>0</v>
      </c>
      <c r="K43" s="328">
        <f>K37*Parametre!$C$292</f>
        <v>0</v>
      </c>
      <c r="L43" s="328">
        <f>L37*Parametre!$C$292</f>
        <v>0</v>
      </c>
      <c r="M43" s="328">
        <f>M37*Parametre!$C$292</f>
        <v>0</v>
      </c>
      <c r="N43" s="328">
        <f>N37*Parametre!$C$292</f>
        <v>0</v>
      </c>
      <c r="O43" s="328">
        <f>O37*Parametre!$C$292</f>
        <v>0</v>
      </c>
      <c r="P43" s="328">
        <f>P37*Parametre!$C$292</f>
        <v>0</v>
      </c>
      <c r="Q43" s="328">
        <f>Q37*Parametre!$C$292</f>
        <v>0</v>
      </c>
      <c r="R43" s="328">
        <f>R37*Parametre!$C$292</f>
        <v>0</v>
      </c>
      <c r="S43" s="328">
        <f>S37*Parametre!$C$292</f>
        <v>0</v>
      </c>
      <c r="T43" s="328">
        <f>T37*Parametre!$C$292</f>
        <v>0</v>
      </c>
      <c r="U43" s="328">
        <f>U37*Parametre!$C$292</f>
        <v>0</v>
      </c>
      <c r="V43" s="328">
        <f>V37*Parametre!$C$292</f>
        <v>0</v>
      </c>
      <c r="W43" s="328">
        <f>W37*Parametre!$C$292</f>
        <v>0</v>
      </c>
      <c r="X43" s="328">
        <f>X37*Parametre!$C$292</f>
        <v>0</v>
      </c>
      <c r="Y43" s="328">
        <f>Y37*Parametre!$C$292</f>
        <v>0</v>
      </c>
      <c r="Z43" s="328">
        <f>Z37*Parametre!$C$292</f>
        <v>0</v>
      </c>
      <c r="AA43" s="328">
        <f>AA37*Parametre!$C$292</f>
        <v>0</v>
      </c>
      <c r="AB43" s="328">
        <f>AB37*Parametre!$C$292</f>
        <v>0</v>
      </c>
      <c r="AC43" s="328">
        <f>AC37*Parametre!$C$292</f>
        <v>0</v>
      </c>
      <c r="AD43" s="328">
        <f>AD37*Parametre!$C$292</f>
        <v>0</v>
      </c>
      <c r="AE43" s="328">
        <f>AE37*Parametre!$C$292</f>
        <v>0</v>
      </c>
      <c r="AF43" s="328">
        <f>AF37*Parametre!$C$292</f>
        <v>0</v>
      </c>
      <c r="AG43" s="328">
        <f>AG37*Parametre!$C$292</f>
        <v>0</v>
      </c>
      <c r="AH43" s="328">
        <f>AH37*Parametre!$C$292</f>
        <v>0</v>
      </c>
      <c r="AI43" s="328">
        <f>AI37*Parametre!$C$292</f>
        <v>0</v>
      </c>
      <c r="AJ43" s="328">
        <f>AJ37*Parametre!$C$292</f>
        <v>0</v>
      </c>
      <c r="AK43" s="328">
        <f>AK37*Parametre!$C$292</f>
        <v>0</v>
      </c>
      <c r="AL43" s="328">
        <f>AL37*Parametre!$C$292</f>
        <v>0</v>
      </c>
      <c r="AM43" s="328">
        <f>AM37*Parametre!$C$292</f>
        <v>0</v>
      </c>
      <c r="AN43" s="328">
        <f>AN37*Parametre!$C$292</f>
        <v>0</v>
      </c>
      <c r="AO43" s="328">
        <f>AO37*Parametre!$C$292</f>
        <v>0</v>
      </c>
      <c r="AP43" s="328">
        <f>AP37*Parametre!$C$292</f>
        <v>0</v>
      </c>
      <c r="AQ43" s="328">
        <f>AQ37*Parametre!$C$292</f>
        <v>0</v>
      </c>
    </row>
    <row r="44" spans="2:43" x14ac:dyDescent="0.3">
      <c r="B44" s="340" t="s">
        <v>523</v>
      </c>
      <c r="C44" s="324">
        <f>SUM(D44:AQ44)</f>
        <v>0</v>
      </c>
      <c r="D44" s="341">
        <f>D38*Parametre!$C$293</f>
        <v>0</v>
      </c>
      <c r="E44" s="341">
        <f>E38*Parametre!$C$293</f>
        <v>0</v>
      </c>
      <c r="F44" s="341">
        <f>F38*Parametre!$C$293</f>
        <v>0</v>
      </c>
      <c r="G44" s="341">
        <f>G38*Parametre!$C$293</f>
        <v>0</v>
      </c>
      <c r="H44" s="341">
        <f>H38*Parametre!$C$293</f>
        <v>0</v>
      </c>
      <c r="I44" s="341">
        <f>I38*Parametre!$C$293</f>
        <v>0</v>
      </c>
      <c r="J44" s="341">
        <f>J38*Parametre!$C$293</f>
        <v>0</v>
      </c>
      <c r="K44" s="341">
        <f>K38*Parametre!$C$293</f>
        <v>0</v>
      </c>
      <c r="L44" s="341">
        <f>L38*Parametre!$C$293</f>
        <v>0</v>
      </c>
      <c r="M44" s="341">
        <f>M38*Parametre!$C$293</f>
        <v>0</v>
      </c>
      <c r="N44" s="341">
        <f>N38*Parametre!$C$293</f>
        <v>0</v>
      </c>
      <c r="O44" s="341">
        <f>O38*Parametre!$C$293</f>
        <v>0</v>
      </c>
      <c r="P44" s="341">
        <f>P38*Parametre!$C$293</f>
        <v>0</v>
      </c>
      <c r="Q44" s="341">
        <f>Q38*Parametre!$C$293</f>
        <v>0</v>
      </c>
      <c r="R44" s="341">
        <f>R38*Parametre!$C$293</f>
        <v>0</v>
      </c>
      <c r="S44" s="341">
        <f>S38*Parametre!$C$293</f>
        <v>0</v>
      </c>
      <c r="T44" s="341">
        <f>T38*Parametre!$C$293</f>
        <v>0</v>
      </c>
      <c r="U44" s="341">
        <f>U38*Parametre!$C$293</f>
        <v>0</v>
      </c>
      <c r="V44" s="341">
        <f>V38*Parametre!$C$293</f>
        <v>0</v>
      </c>
      <c r="W44" s="341">
        <f>W38*Parametre!$C$293</f>
        <v>0</v>
      </c>
      <c r="X44" s="341">
        <f>X38*Parametre!$C$293</f>
        <v>0</v>
      </c>
      <c r="Y44" s="341">
        <f>Y38*Parametre!$C$293</f>
        <v>0</v>
      </c>
      <c r="Z44" s="341">
        <f>Z38*Parametre!$C$293</f>
        <v>0</v>
      </c>
      <c r="AA44" s="341">
        <f>AA38*Parametre!$C$293</f>
        <v>0</v>
      </c>
      <c r="AB44" s="341">
        <f>AB38*Parametre!$C$293</f>
        <v>0</v>
      </c>
      <c r="AC44" s="341">
        <f>AC38*Parametre!$C$293</f>
        <v>0</v>
      </c>
      <c r="AD44" s="341">
        <f>AD38*Parametre!$C$293</f>
        <v>0</v>
      </c>
      <c r="AE44" s="341">
        <f>AE38*Parametre!$C$293</f>
        <v>0</v>
      </c>
      <c r="AF44" s="341">
        <f>AF38*Parametre!$C$293</f>
        <v>0</v>
      </c>
      <c r="AG44" s="341">
        <f>AG38*Parametre!$C$293</f>
        <v>0</v>
      </c>
      <c r="AH44" s="341">
        <f>AH38*Parametre!$C$293</f>
        <v>0</v>
      </c>
      <c r="AI44" s="341">
        <f>AI38*Parametre!$C$293</f>
        <v>0</v>
      </c>
      <c r="AJ44" s="341">
        <f>AJ38*Parametre!$C$293</f>
        <v>0</v>
      </c>
      <c r="AK44" s="341">
        <f>AK38*Parametre!$C$293</f>
        <v>0</v>
      </c>
      <c r="AL44" s="341">
        <f>AL38*Parametre!$C$293</f>
        <v>0</v>
      </c>
      <c r="AM44" s="341">
        <f>AM38*Parametre!$C$293</f>
        <v>0</v>
      </c>
      <c r="AN44" s="341">
        <f>AN38*Parametre!$C$293</f>
        <v>0</v>
      </c>
      <c r="AO44" s="341">
        <f>AO38*Parametre!$C$293</f>
        <v>0</v>
      </c>
      <c r="AP44" s="341">
        <f>AP38*Parametre!$C$293</f>
        <v>0</v>
      </c>
      <c r="AQ44" s="341">
        <f>AQ38*Parametre!$C$293</f>
        <v>0</v>
      </c>
    </row>
    <row r="45" spans="2:43" x14ac:dyDescent="0.3">
      <c r="B45" s="342" t="s">
        <v>9</v>
      </c>
      <c r="C45" s="343">
        <f>SUM(D45:AQ45)</f>
        <v>0</v>
      </c>
      <c r="D45" s="344">
        <f>SUM(D42:D44)</f>
        <v>0</v>
      </c>
      <c r="E45" s="344">
        <f>SUM(E42:E44)</f>
        <v>0</v>
      </c>
      <c r="F45" s="344">
        <f t="shared" ref="F45:AQ45" si="13">SUM(F42:F44)</f>
        <v>0</v>
      </c>
      <c r="G45" s="344">
        <f t="shared" si="13"/>
        <v>0</v>
      </c>
      <c r="H45" s="344">
        <f t="shared" si="13"/>
        <v>0</v>
      </c>
      <c r="I45" s="344">
        <f t="shared" si="13"/>
        <v>0</v>
      </c>
      <c r="J45" s="344">
        <f t="shared" si="13"/>
        <v>0</v>
      </c>
      <c r="K45" s="344">
        <f t="shared" si="13"/>
        <v>0</v>
      </c>
      <c r="L45" s="344">
        <f t="shared" si="13"/>
        <v>0</v>
      </c>
      <c r="M45" s="344">
        <f t="shared" si="13"/>
        <v>0</v>
      </c>
      <c r="N45" s="344">
        <f t="shared" si="13"/>
        <v>0</v>
      </c>
      <c r="O45" s="344">
        <f t="shared" si="13"/>
        <v>0</v>
      </c>
      <c r="P45" s="344">
        <f t="shared" si="13"/>
        <v>0</v>
      </c>
      <c r="Q45" s="344">
        <f t="shared" si="13"/>
        <v>0</v>
      </c>
      <c r="R45" s="344">
        <f t="shared" si="13"/>
        <v>0</v>
      </c>
      <c r="S45" s="344">
        <f t="shared" si="13"/>
        <v>0</v>
      </c>
      <c r="T45" s="344">
        <f t="shared" si="13"/>
        <v>0</v>
      </c>
      <c r="U45" s="344">
        <f t="shared" si="13"/>
        <v>0</v>
      </c>
      <c r="V45" s="344">
        <f t="shared" si="13"/>
        <v>0</v>
      </c>
      <c r="W45" s="344">
        <f t="shared" si="13"/>
        <v>0</v>
      </c>
      <c r="X45" s="344">
        <f t="shared" si="13"/>
        <v>0</v>
      </c>
      <c r="Y45" s="344">
        <f t="shared" si="13"/>
        <v>0</v>
      </c>
      <c r="Z45" s="344">
        <f t="shared" si="13"/>
        <v>0</v>
      </c>
      <c r="AA45" s="344">
        <f t="shared" si="13"/>
        <v>0</v>
      </c>
      <c r="AB45" s="344">
        <f t="shared" si="13"/>
        <v>0</v>
      </c>
      <c r="AC45" s="344">
        <f t="shared" si="13"/>
        <v>0</v>
      </c>
      <c r="AD45" s="344">
        <f t="shared" si="13"/>
        <v>0</v>
      </c>
      <c r="AE45" s="344">
        <f t="shared" si="13"/>
        <v>0</v>
      </c>
      <c r="AF45" s="344">
        <f t="shared" si="13"/>
        <v>0</v>
      </c>
      <c r="AG45" s="344">
        <f t="shared" si="13"/>
        <v>0</v>
      </c>
      <c r="AH45" s="344">
        <f t="shared" si="13"/>
        <v>0</v>
      </c>
      <c r="AI45" s="344">
        <f t="shared" si="13"/>
        <v>0</v>
      </c>
      <c r="AJ45" s="344">
        <f t="shared" si="13"/>
        <v>0</v>
      </c>
      <c r="AK45" s="344">
        <f t="shared" si="13"/>
        <v>0</v>
      </c>
      <c r="AL45" s="344">
        <f t="shared" si="13"/>
        <v>0</v>
      </c>
      <c r="AM45" s="344">
        <f t="shared" si="13"/>
        <v>0</v>
      </c>
      <c r="AN45" s="344">
        <f t="shared" si="13"/>
        <v>0</v>
      </c>
      <c r="AO45" s="344">
        <f t="shared" si="13"/>
        <v>0</v>
      </c>
      <c r="AP45" s="344">
        <f t="shared" si="13"/>
        <v>0</v>
      </c>
      <c r="AQ45" s="344">
        <f t="shared" si="13"/>
        <v>0</v>
      </c>
    </row>
    <row r="48" spans="2:43" x14ac:dyDescent="0.3">
      <c r="B48" s="314"/>
      <c r="C48" s="314"/>
      <c r="D48" s="314" t="s">
        <v>10</v>
      </c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</row>
    <row r="49" spans="2:43" x14ac:dyDescent="0.3">
      <c r="B49" s="317" t="s">
        <v>529</v>
      </c>
      <c r="C49" s="317"/>
      <c r="D49" s="326">
        <v>1</v>
      </c>
      <c r="E49" s="326">
        <v>2</v>
      </c>
      <c r="F49" s="326">
        <v>3</v>
      </c>
      <c r="G49" s="326">
        <v>4</v>
      </c>
      <c r="H49" s="326">
        <v>5</v>
      </c>
      <c r="I49" s="326">
        <v>6</v>
      </c>
      <c r="J49" s="326">
        <v>7</v>
      </c>
      <c r="K49" s="326">
        <v>8</v>
      </c>
      <c r="L49" s="326">
        <v>9</v>
      </c>
      <c r="M49" s="326">
        <v>10</v>
      </c>
      <c r="N49" s="326">
        <v>11</v>
      </c>
      <c r="O49" s="326">
        <v>12</v>
      </c>
      <c r="P49" s="326">
        <v>13</v>
      </c>
      <c r="Q49" s="326">
        <v>14</v>
      </c>
      <c r="R49" s="326">
        <v>15</v>
      </c>
      <c r="S49" s="326">
        <v>16</v>
      </c>
      <c r="T49" s="326">
        <v>17</v>
      </c>
      <c r="U49" s="326">
        <v>18</v>
      </c>
      <c r="V49" s="326">
        <v>19</v>
      </c>
      <c r="W49" s="326">
        <v>20</v>
      </c>
      <c r="X49" s="326">
        <v>21</v>
      </c>
      <c r="Y49" s="326">
        <v>22</v>
      </c>
      <c r="Z49" s="326">
        <v>23</v>
      </c>
      <c r="AA49" s="326">
        <v>24</v>
      </c>
      <c r="AB49" s="326">
        <v>25</v>
      </c>
      <c r="AC49" s="326">
        <v>26</v>
      </c>
      <c r="AD49" s="326">
        <v>27</v>
      </c>
      <c r="AE49" s="326">
        <v>28</v>
      </c>
      <c r="AF49" s="326">
        <v>29</v>
      </c>
      <c r="AG49" s="326">
        <v>30</v>
      </c>
      <c r="AH49" s="326">
        <v>31</v>
      </c>
      <c r="AI49" s="326">
        <v>32</v>
      </c>
      <c r="AJ49" s="326">
        <v>33</v>
      </c>
      <c r="AK49" s="326">
        <v>34</v>
      </c>
      <c r="AL49" s="326">
        <v>35</v>
      </c>
      <c r="AM49" s="326">
        <v>36</v>
      </c>
      <c r="AN49" s="326">
        <v>37</v>
      </c>
      <c r="AO49" s="326">
        <v>38</v>
      </c>
      <c r="AP49" s="326">
        <v>39</v>
      </c>
      <c r="AQ49" s="326">
        <v>40</v>
      </c>
    </row>
    <row r="50" spans="2:43" x14ac:dyDescent="0.3">
      <c r="B50" s="318" t="s">
        <v>38</v>
      </c>
      <c r="C50" s="319" t="s">
        <v>9</v>
      </c>
      <c r="D50" s="327">
        <f>D4</f>
        <v>2024</v>
      </c>
      <c r="E50" s="327">
        <f t="shared" ref="E50:AQ50" si="14">E4</f>
        <v>2025</v>
      </c>
      <c r="F50" s="327">
        <f t="shared" si="14"/>
        <v>2026</v>
      </c>
      <c r="G50" s="327">
        <f t="shared" si="14"/>
        <v>2027</v>
      </c>
      <c r="H50" s="327">
        <f t="shared" si="14"/>
        <v>2028</v>
      </c>
      <c r="I50" s="327">
        <f t="shared" si="14"/>
        <v>2029</v>
      </c>
      <c r="J50" s="327">
        <f t="shared" si="14"/>
        <v>2030</v>
      </c>
      <c r="K50" s="327">
        <f t="shared" si="14"/>
        <v>2031</v>
      </c>
      <c r="L50" s="327">
        <f t="shared" si="14"/>
        <v>2032</v>
      </c>
      <c r="M50" s="327">
        <f t="shared" si="14"/>
        <v>2033</v>
      </c>
      <c r="N50" s="327">
        <f t="shared" si="14"/>
        <v>2034</v>
      </c>
      <c r="O50" s="327">
        <f t="shared" si="14"/>
        <v>2035</v>
      </c>
      <c r="P50" s="327">
        <f t="shared" si="14"/>
        <v>2036</v>
      </c>
      <c r="Q50" s="327">
        <f t="shared" si="14"/>
        <v>2037</v>
      </c>
      <c r="R50" s="327">
        <f t="shared" si="14"/>
        <v>2038</v>
      </c>
      <c r="S50" s="327">
        <f t="shared" si="14"/>
        <v>2039</v>
      </c>
      <c r="T50" s="327">
        <f t="shared" si="14"/>
        <v>2040</v>
      </c>
      <c r="U50" s="327">
        <f t="shared" si="14"/>
        <v>2041</v>
      </c>
      <c r="V50" s="327">
        <f t="shared" si="14"/>
        <v>2042</v>
      </c>
      <c r="W50" s="327">
        <f t="shared" si="14"/>
        <v>2043</v>
      </c>
      <c r="X50" s="327">
        <f t="shared" si="14"/>
        <v>2044</v>
      </c>
      <c r="Y50" s="327">
        <f t="shared" si="14"/>
        <v>2045</v>
      </c>
      <c r="Z50" s="327">
        <f t="shared" si="14"/>
        <v>2046</v>
      </c>
      <c r="AA50" s="327">
        <f t="shared" si="14"/>
        <v>2047</v>
      </c>
      <c r="AB50" s="327">
        <f t="shared" si="14"/>
        <v>2048</v>
      </c>
      <c r="AC50" s="327">
        <f t="shared" si="14"/>
        <v>2049</v>
      </c>
      <c r="AD50" s="327">
        <f t="shared" si="14"/>
        <v>2050</v>
      </c>
      <c r="AE50" s="327">
        <f t="shared" si="14"/>
        <v>2051</v>
      </c>
      <c r="AF50" s="327">
        <f t="shared" si="14"/>
        <v>2052</v>
      </c>
      <c r="AG50" s="327">
        <f t="shared" si="14"/>
        <v>2053</v>
      </c>
      <c r="AH50" s="327">
        <f t="shared" si="14"/>
        <v>2054</v>
      </c>
      <c r="AI50" s="327">
        <f t="shared" si="14"/>
        <v>2055</v>
      </c>
      <c r="AJ50" s="327">
        <f t="shared" si="14"/>
        <v>2056</v>
      </c>
      <c r="AK50" s="327">
        <f t="shared" si="14"/>
        <v>2057</v>
      </c>
      <c r="AL50" s="327">
        <f t="shared" si="14"/>
        <v>2058</v>
      </c>
      <c r="AM50" s="327">
        <f t="shared" si="14"/>
        <v>2059</v>
      </c>
      <c r="AN50" s="327">
        <f t="shared" si="14"/>
        <v>2060</v>
      </c>
      <c r="AO50" s="327">
        <f t="shared" si="14"/>
        <v>2061</v>
      </c>
      <c r="AP50" s="327">
        <f t="shared" si="14"/>
        <v>2062</v>
      </c>
      <c r="AQ50" s="327">
        <f t="shared" si="14"/>
        <v>2063</v>
      </c>
    </row>
    <row r="51" spans="2:43" x14ac:dyDescent="0.3">
      <c r="B51" s="314" t="s">
        <v>517</v>
      </c>
      <c r="C51" s="321">
        <f t="shared" ref="C51:C57" si="15">SUM(D51:AQ51)</f>
        <v>0</v>
      </c>
      <c r="D51" s="322"/>
      <c r="E51" s="322"/>
      <c r="F51" s="322"/>
      <c r="G51" s="322"/>
      <c r="H51" s="322"/>
      <c r="I51" s="322"/>
      <c r="J51" s="322"/>
      <c r="K51" s="322"/>
      <c r="L51" s="322"/>
      <c r="M51" s="322"/>
      <c r="N51" s="322"/>
      <c r="O51" s="322"/>
      <c r="P51" s="322"/>
      <c r="Q51" s="322"/>
      <c r="R51" s="322"/>
      <c r="S51" s="322"/>
      <c r="T51" s="322"/>
      <c r="U51" s="322"/>
      <c r="V51" s="322"/>
      <c r="W51" s="322"/>
      <c r="X51" s="322"/>
      <c r="Y51" s="322"/>
      <c r="Z51" s="322"/>
      <c r="AA51" s="322"/>
      <c r="AB51" s="322"/>
      <c r="AC51" s="322"/>
      <c r="AD51" s="322"/>
      <c r="AE51" s="322"/>
      <c r="AF51" s="322"/>
      <c r="AG51" s="322"/>
      <c r="AH51" s="322"/>
      <c r="AI51" s="322"/>
      <c r="AJ51" s="322"/>
      <c r="AK51" s="322"/>
      <c r="AL51" s="322"/>
      <c r="AM51" s="322"/>
      <c r="AN51" s="322"/>
      <c r="AO51" s="322"/>
      <c r="AP51" s="322"/>
      <c r="AQ51" s="322"/>
    </row>
    <row r="52" spans="2:43" x14ac:dyDescent="0.3">
      <c r="B52" s="314" t="s">
        <v>518</v>
      </c>
      <c r="C52" s="321">
        <f t="shared" si="15"/>
        <v>0</v>
      </c>
      <c r="D52" s="322"/>
      <c r="E52" s="322"/>
      <c r="F52" s="322"/>
      <c r="G52" s="322"/>
      <c r="H52" s="322"/>
      <c r="I52" s="322"/>
      <c r="J52" s="322"/>
      <c r="K52" s="322"/>
      <c r="L52" s="322"/>
      <c r="M52" s="322"/>
      <c r="N52" s="322"/>
      <c r="O52" s="322"/>
      <c r="P52" s="322"/>
      <c r="Q52" s="322"/>
      <c r="R52" s="322"/>
      <c r="S52" s="322"/>
      <c r="T52" s="322"/>
      <c r="U52" s="322"/>
      <c r="V52" s="322"/>
      <c r="W52" s="322"/>
      <c r="X52" s="322"/>
      <c r="Y52" s="322"/>
      <c r="Z52" s="322"/>
      <c r="AA52" s="322"/>
      <c r="AB52" s="322"/>
      <c r="AC52" s="322"/>
      <c r="AD52" s="322"/>
      <c r="AE52" s="322"/>
      <c r="AF52" s="322"/>
      <c r="AG52" s="322"/>
      <c r="AH52" s="322"/>
      <c r="AI52" s="322"/>
      <c r="AJ52" s="322"/>
      <c r="AK52" s="322"/>
      <c r="AL52" s="322"/>
      <c r="AM52" s="322"/>
      <c r="AN52" s="322"/>
      <c r="AO52" s="322"/>
      <c r="AP52" s="322"/>
      <c r="AQ52" s="322"/>
    </row>
    <row r="53" spans="2:43" x14ac:dyDescent="0.3">
      <c r="B53" s="323" t="s">
        <v>519</v>
      </c>
      <c r="C53" s="324">
        <f t="shared" si="15"/>
        <v>0</v>
      </c>
      <c r="D53" s="325"/>
      <c r="E53" s="325"/>
      <c r="F53" s="325"/>
      <c r="G53" s="325"/>
      <c r="H53" s="325"/>
      <c r="I53" s="325"/>
      <c r="J53" s="325"/>
      <c r="K53" s="325"/>
      <c r="L53" s="325"/>
      <c r="M53" s="325"/>
      <c r="N53" s="325"/>
      <c r="O53" s="325"/>
      <c r="P53" s="325"/>
      <c r="Q53" s="325"/>
      <c r="R53" s="325"/>
      <c r="S53" s="325"/>
      <c r="T53" s="325"/>
      <c r="U53" s="325"/>
      <c r="V53" s="325"/>
      <c r="W53" s="325"/>
      <c r="X53" s="325"/>
      <c r="Y53" s="325"/>
      <c r="Z53" s="325"/>
      <c r="AA53" s="325"/>
      <c r="AB53" s="325"/>
      <c r="AC53" s="325"/>
      <c r="AD53" s="325"/>
      <c r="AE53" s="325"/>
      <c r="AF53" s="325"/>
      <c r="AG53" s="325"/>
      <c r="AH53" s="325"/>
      <c r="AI53" s="325"/>
      <c r="AJ53" s="325"/>
      <c r="AK53" s="325"/>
      <c r="AL53" s="325"/>
      <c r="AM53" s="325"/>
      <c r="AN53" s="325"/>
      <c r="AO53" s="325"/>
      <c r="AP53" s="325"/>
      <c r="AQ53" s="325"/>
    </row>
    <row r="54" spans="2:43" x14ac:dyDescent="0.3">
      <c r="B54" s="314" t="s">
        <v>166</v>
      </c>
      <c r="C54" s="321">
        <f t="shared" si="15"/>
        <v>0</v>
      </c>
      <c r="D54" s="322"/>
      <c r="E54" s="322"/>
      <c r="F54" s="322"/>
      <c r="G54" s="322"/>
      <c r="H54" s="322"/>
      <c r="I54" s="322"/>
      <c r="J54" s="322"/>
      <c r="K54" s="322"/>
      <c r="L54" s="322"/>
      <c r="M54" s="322"/>
      <c r="N54" s="322"/>
      <c r="O54" s="322"/>
      <c r="P54" s="322"/>
      <c r="Q54" s="322"/>
      <c r="R54" s="322"/>
      <c r="S54" s="322"/>
      <c r="T54" s="322"/>
      <c r="U54" s="322"/>
      <c r="V54" s="322"/>
      <c r="W54" s="322"/>
      <c r="X54" s="322"/>
      <c r="Y54" s="322"/>
      <c r="Z54" s="322"/>
      <c r="AA54" s="322"/>
      <c r="AB54" s="322"/>
      <c r="AC54" s="322"/>
      <c r="AD54" s="322"/>
      <c r="AE54" s="322"/>
      <c r="AF54" s="322"/>
      <c r="AG54" s="322"/>
      <c r="AH54" s="322"/>
      <c r="AI54" s="322"/>
      <c r="AJ54" s="322"/>
      <c r="AK54" s="322"/>
      <c r="AL54" s="322"/>
      <c r="AM54" s="322"/>
      <c r="AN54" s="322"/>
      <c r="AO54" s="322"/>
      <c r="AP54" s="322"/>
      <c r="AQ54" s="322"/>
    </row>
    <row r="55" spans="2:43" x14ac:dyDescent="0.3">
      <c r="B55" s="314" t="s">
        <v>167</v>
      </c>
      <c r="C55" s="321">
        <f t="shared" si="15"/>
        <v>0</v>
      </c>
      <c r="D55" s="322"/>
      <c r="E55" s="322"/>
      <c r="F55" s="322"/>
      <c r="G55" s="322"/>
      <c r="H55" s="322"/>
      <c r="I55" s="322"/>
      <c r="J55" s="322"/>
      <c r="K55" s="322"/>
      <c r="L55" s="322"/>
      <c r="M55" s="322"/>
      <c r="N55" s="322"/>
      <c r="O55" s="322"/>
      <c r="P55" s="322"/>
      <c r="Q55" s="322"/>
      <c r="R55" s="322"/>
      <c r="S55" s="322"/>
      <c r="T55" s="322"/>
      <c r="U55" s="322"/>
      <c r="V55" s="322"/>
      <c r="W55" s="322"/>
      <c r="X55" s="322"/>
      <c r="Y55" s="322"/>
      <c r="Z55" s="322"/>
      <c r="AA55" s="322"/>
      <c r="AB55" s="322"/>
      <c r="AC55" s="322"/>
      <c r="AD55" s="322"/>
      <c r="AE55" s="322"/>
      <c r="AF55" s="322"/>
      <c r="AG55" s="322"/>
      <c r="AH55" s="322"/>
      <c r="AI55" s="322"/>
      <c r="AJ55" s="322"/>
      <c r="AK55" s="322"/>
      <c r="AL55" s="322"/>
      <c r="AM55" s="322"/>
      <c r="AN55" s="322"/>
      <c r="AO55" s="322"/>
      <c r="AP55" s="322"/>
      <c r="AQ55" s="322"/>
    </row>
    <row r="56" spans="2:43" x14ac:dyDescent="0.3">
      <c r="B56" s="314" t="s">
        <v>168</v>
      </c>
      <c r="C56" s="321">
        <f t="shared" si="15"/>
        <v>0</v>
      </c>
      <c r="D56" s="322"/>
      <c r="E56" s="322"/>
      <c r="F56" s="322"/>
      <c r="G56" s="322"/>
      <c r="H56" s="322"/>
      <c r="I56" s="322"/>
      <c r="J56" s="322"/>
      <c r="K56" s="322"/>
      <c r="L56" s="322"/>
      <c r="M56" s="322"/>
      <c r="N56" s="322"/>
      <c r="O56" s="322"/>
      <c r="P56" s="322"/>
      <c r="Q56" s="322"/>
      <c r="R56" s="322"/>
      <c r="S56" s="322"/>
      <c r="T56" s="322"/>
      <c r="U56" s="322"/>
      <c r="V56" s="322"/>
      <c r="W56" s="322"/>
      <c r="X56" s="322"/>
      <c r="Y56" s="322"/>
      <c r="Z56" s="322"/>
      <c r="AA56" s="322"/>
      <c r="AB56" s="322"/>
      <c r="AC56" s="322"/>
      <c r="AD56" s="322"/>
      <c r="AE56" s="322"/>
      <c r="AF56" s="322"/>
      <c r="AG56" s="322"/>
      <c r="AH56" s="322"/>
      <c r="AI56" s="322"/>
      <c r="AJ56" s="322"/>
      <c r="AK56" s="322"/>
      <c r="AL56" s="322"/>
      <c r="AM56" s="322"/>
      <c r="AN56" s="322"/>
      <c r="AO56" s="322"/>
      <c r="AP56" s="322"/>
      <c r="AQ56" s="322"/>
    </row>
    <row r="57" spans="2:43" x14ac:dyDescent="0.3">
      <c r="B57" s="314" t="s">
        <v>169</v>
      </c>
      <c r="C57" s="321">
        <f t="shared" si="15"/>
        <v>0</v>
      </c>
      <c r="D57" s="322"/>
      <c r="E57" s="322"/>
      <c r="F57" s="322"/>
      <c r="G57" s="322"/>
      <c r="H57" s="322"/>
      <c r="I57" s="322"/>
      <c r="J57" s="322"/>
      <c r="K57" s="322"/>
      <c r="L57" s="322"/>
      <c r="M57" s="322"/>
      <c r="N57" s="322"/>
      <c r="O57" s="322"/>
      <c r="P57" s="322"/>
      <c r="Q57" s="322"/>
      <c r="R57" s="322"/>
      <c r="S57" s="322"/>
      <c r="T57" s="322"/>
      <c r="U57" s="322"/>
      <c r="V57" s="322"/>
      <c r="W57" s="322"/>
      <c r="X57" s="322"/>
      <c r="Y57" s="322"/>
      <c r="Z57" s="322"/>
      <c r="AA57" s="322"/>
      <c r="AB57" s="322"/>
      <c r="AC57" s="322"/>
      <c r="AD57" s="322"/>
      <c r="AE57" s="322"/>
      <c r="AF57" s="322"/>
      <c r="AG57" s="322"/>
      <c r="AH57" s="322"/>
      <c r="AI57" s="322"/>
      <c r="AJ57" s="322"/>
      <c r="AK57" s="322"/>
      <c r="AL57" s="322"/>
      <c r="AM57" s="322"/>
      <c r="AN57" s="322"/>
      <c r="AO57" s="322"/>
      <c r="AP57" s="322"/>
      <c r="AQ57" s="322"/>
    </row>
    <row r="60" spans="2:43" x14ac:dyDescent="0.3">
      <c r="B60" s="314"/>
      <c r="C60" s="314"/>
      <c r="D60" s="314" t="s">
        <v>10</v>
      </c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</row>
    <row r="61" spans="2:43" x14ac:dyDescent="0.3">
      <c r="B61" s="317" t="s">
        <v>530</v>
      </c>
      <c r="C61" s="317"/>
      <c r="D61" s="326">
        <v>1</v>
      </c>
      <c r="E61" s="326">
        <v>2</v>
      </c>
      <c r="F61" s="326">
        <v>3</v>
      </c>
      <c r="G61" s="326">
        <v>4</v>
      </c>
      <c r="H61" s="326">
        <v>5</v>
      </c>
      <c r="I61" s="326">
        <v>6</v>
      </c>
      <c r="J61" s="326">
        <v>7</v>
      </c>
      <c r="K61" s="326">
        <v>8</v>
      </c>
      <c r="L61" s="326">
        <v>9</v>
      </c>
      <c r="M61" s="326">
        <v>10</v>
      </c>
      <c r="N61" s="326">
        <v>11</v>
      </c>
      <c r="O61" s="326">
        <v>12</v>
      </c>
      <c r="P61" s="326">
        <v>13</v>
      </c>
      <c r="Q61" s="326">
        <v>14</v>
      </c>
      <c r="R61" s="326">
        <v>15</v>
      </c>
      <c r="S61" s="326">
        <v>16</v>
      </c>
      <c r="T61" s="326">
        <v>17</v>
      </c>
      <c r="U61" s="326">
        <v>18</v>
      </c>
      <c r="V61" s="326">
        <v>19</v>
      </c>
      <c r="W61" s="326">
        <v>20</v>
      </c>
      <c r="X61" s="326">
        <v>21</v>
      </c>
      <c r="Y61" s="326">
        <v>22</v>
      </c>
      <c r="Z61" s="326">
        <v>23</v>
      </c>
      <c r="AA61" s="326">
        <v>24</v>
      </c>
      <c r="AB61" s="326">
        <v>25</v>
      </c>
      <c r="AC61" s="326">
        <v>26</v>
      </c>
      <c r="AD61" s="326">
        <v>27</v>
      </c>
      <c r="AE61" s="326">
        <v>28</v>
      </c>
      <c r="AF61" s="326">
        <v>29</v>
      </c>
      <c r="AG61" s="326">
        <v>30</v>
      </c>
      <c r="AH61" s="326">
        <v>31</v>
      </c>
      <c r="AI61" s="326">
        <v>32</v>
      </c>
      <c r="AJ61" s="326">
        <v>33</v>
      </c>
      <c r="AK61" s="326">
        <v>34</v>
      </c>
      <c r="AL61" s="326">
        <v>35</v>
      </c>
      <c r="AM61" s="326">
        <v>36</v>
      </c>
      <c r="AN61" s="326">
        <v>37</v>
      </c>
      <c r="AO61" s="326">
        <v>38</v>
      </c>
      <c r="AP61" s="326">
        <v>39</v>
      </c>
      <c r="AQ61" s="326">
        <v>40</v>
      </c>
    </row>
    <row r="62" spans="2:43" x14ac:dyDescent="0.3">
      <c r="B62" s="318" t="s">
        <v>40</v>
      </c>
      <c r="C62" s="319" t="s">
        <v>9</v>
      </c>
      <c r="D62" s="327">
        <f>D4</f>
        <v>2024</v>
      </c>
      <c r="E62" s="327">
        <f t="shared" ref="E62:AQ62" si="16">E4</f>
        <v>2025</v>
      </c>
      <c r="F62" s="327">
        <f t="shared" si="16"/>
        <v>2026</v>
      </c>
      <c r="G62" s="327">
        <f t="shared" si="16"/>
        <v>2027</v>
      </c>
      <c r="H62" s="327">
        <f t="shared" si="16"/>
        <v>2028</v>
      </c>
      <c r="I62" s="327">
        <f t="shared" si="16"/>
        <v>2029</v>
      </c>
      <c r="J62" s="327">
        <f t="shared" si="16"/>
        <v>2030</v>
      </c>
      <c r="K62" s="327">
        <f t="shared" si="16"/>
        <v>2031</v>
      </c>
      <c r="L62" s="327">
        <f t="shared" si="16"/>
        <v>2032</v>
      </c>
      <c r="M62" s="327">
        <f t="shared" si="16"/>
        <v>2033</v>
      </c>
      <c r="N62" s="327">
        <f t="shared" si="16"/>
        <v>2034</v>
      </c>
      <c r="O62" s="327">
        <f t="shared" si="16"/>
        <v>2035</v>
      </c>
      <c r="P62" s="327">
        <f t="shared" si="16"/>
        <v>2036</v>
      </c>
      <c r="Q62" s="327">
        <f t="shared" si="16"/>
        <v>2037</v>
      </c>
      <c r="R62" s="327">
        <f t="shared" si="16"/>
        <v>2038</v>
      </c>
      <c r="S62" s="327">
        <f t="shared" si="16"/>
        <v>2039</v>
      </c>
      <c r="T62" s="327">
        <f t="shared" si="16"/>
        <v>2040</v>
      </c>
      <c r="U62" s="327">
        <f t="shared" si="16"/>
        <v>2041</v>
      </c>
      <c r="V62" s="327">
        <f t="shared" si="16"/>
        <v>2042</v>
      </c>
      <c r="W62" s="327">
        <f t="shared" si="16"/>
        <v>2043</v>
      </c>
      <c r="X62" s="327">
        <f t="shared" si="16"/>
        <v>2044</v>
      </c>
      <c r="Y62" s="327">
        <f t="shared" si="16"/>
        <v>2045</v>
      </c>
      <c r="Z62" s="327">
        <f t="shared" si="16"/>
        <v>2046</v>
      </c>
      <c r="AA62" s="327">
        <f t="shared" si="16"/>
        <v>2047</v>
      </c>
      <c r="AB62" s="327">
        <f t="shared" si="16"/>
        <v>2048</v>
      </c>
      <c r="AC62" s="327">
        <f t="shared" si="16"/>
        <v>2049</v>
      </c>
      <c r="AD62" s="327">
        <f t="shared" si="16"/>
        <v>2050</v>
      </c>
      <c r="AE62" s="327">
        <f t="shared" si="16"/>
        <v>2051</v>
      </c>
      <c r="AF62" s="327">
        <f t="shared" si="16"/>
        <v>2052</v>
      </c>
      <c r="AG62" s="327">
        <f t="shared" si="16"/>
        <v>2053</v>
      </c>
      <c r="AH62" s="327">
        <f t="shared" si="16"/>
        <v>2054</v>
      </c>
      <c r="AI62" s="327">
        <f t="shared" si="16"/>
        <v>2055</v>
      </c>
      <c r="AJ62" s="327">
        <f t="shared" si="16"/>
        <v>2056</v>
      </c>
      <c r="AK62" s="327">
        <f t="shared" si="16"/>
        <v>2057</v>
      </c>
      <c r="AL62" s="327">
        <f t="shared" si="16"/>
        <v>2058</v>
      </c>
      <c r="AM62" s="327">
        <f t="shared" si="16"/>
        <v>2059</v>
      </c>
      <c r="AN62" s="327">
        <f t="shared" si="16"/>
        <v>2060</v>
      </c>
      <c r="AO62" s="327">
        <f t="shared" si="16"/>
        <v>2061</v>
      </c>
      <c r="AP62" s="327">
        <f t="shared" si="16"/>
        <v>2062</v>
      </c>
      <c r="AQ62" s="327">
        <f t="shared" si="16"/>
        <v>2063</v>
      </c>
    </row>
    <row r="63" spans="2:43" x14ac:dyDescent="0.3">
      <c r="B63" s="314" t="s">
        <v>517</v>
      </c>
      <c r="C63" s="321">
        <f t="shared" ref="C63:C69" si="17">SUM(D63:AQ63)</f>
        <v>0</v>
      </c>
      <c r="D63" s="322"/>
      <c r="E63" s="322"/>
      <c r="F63" s="322"/>
      <c r="G63" s="322"/>
      <c r="H63" s="322"/>
      <c r="I63" s="322"/>
      <c r="J63" s="322"/>
      <c r="K63" s="322"/>
      <c r="L63" s="322"/>
      <c r="M63" s="322"/>
      <c r="N63" s="322"/>
      <c r="O63" s="322"/>
      <c r="P63" s="322"/>
      <c r="Q63" s="322"/>
      <c r="R63" s="322"/>
      <c r="S63" s="322"/>
      <c r="T63" s="322"/>
      <c r="U63" s="322"/>
      <c r="V63" s="322"/>
      <c r="W63" s="322"/>
      <c r="X63" s="322"/>
      <c r="Y63" s="322"/>
      <c r="Z63" s="322"/>
      <c r="AA63" s="322"/>
      <c r="AB63" s="322"/>
      <c r="AC63" s="322"/>
      <c r="AD63" s="322"/>
      <c r="AE63" s="322"/>
      <c r="AF63" s="322"/>
      <c r="AG63" s="322"/>
      <c r="AH63" s="322"/>
      <c r="AI63" s="322"/>
      <c r="AJ63" s="322"/>
      <c r="AK63" s="322"/>
      <c r="AL63" s="322"/>
      <c r="AM63" s="322"/>
      <c r="AN63" s="322"/>
      <c r="AO63" s="322"/>
      <c r="AP63" s="322"/>
      <c r="AQ63" s="322"/>
    </row>
    <row r="64" spans="2:43" x14ac:dyDescent="0.3">
      <c r="B64" s="314" t="s">
        <v>518</v>
      </c>
      <c r="C64" s="321">
        <f t="shared" si="17"/>
        <v>0</v>
      </c>
      <c r="D64" s="322"/>
      <c r="E64" s="322"/>
      <c r="F64" s="322"/>
      <c r="G64" s="322"/>
      <c r="H64" s="322"/>
      <c r="I64" s="322"/>
      <c r="J64" s="322"/>
      <c r="K64" s="322"/>
      <c r="L64" s="322"/>
      <c r="M64" s="322"/>
      <c r="N64" s="322"/>
      <c r="O64" s="322"/>
      <c r="P64" s="322"/>
      <c r="Q64" s="322"/>
      <c r="R64" s="322"/>
      <c r="S64" s="322"/>
      <c r="T64" s="322"/>
      <c r="U64" s="322"/>
      <c r="V64" s="322"/>
      <c r="W64" s="322"/>
      <c r="X64" s="322"/>
      <c r="Y64" s="322"/>
      <c r="Z64" s="322"/>
      <c r="AA64" s="322"/>
      <c r="AB64" s="322"/>
      <c r="AC64" s="322"/>
      <c r="AD64" s="322"/>
      <c r="AE64" s="322"/>
      <c r="AF64" s="322"/>
      <c r="AG64" s="322"/>
      <c r="AH64" s="322"/>
      <c r="AI64" s="322"/>
      <c r="AJ64" s="322"/>
      <c r="AK64" s="322"/>
      <c r="AL64" s="322"/>
      <c r="AM64" s="322"/>
      <c r="AN64" s="322"/>
      <c r="AO64" s="322"/>
      <c r="AP64" s="322"/>
      <c r="AQ64" s="322"/>
    </row>
    <row r="65" spans="2:43" x14ac:dyDescent="0.3">
      <c r="B65" s="323" t="s">
        <v>519</v>
      </c>
      <c r="C65" s="324">
        <f t="shared" si="17"/>
        <v>0</v>
      </c>
      <c r="D65" s="325"/>
      <c r="E65" s="325"/>
      <c r="F65" s="325"/>
      <c r="G65" s="325"/>
      <c r="H65" s="325"/>
      <c r="I65" s="325"/>
      <c r="J65" s="325"/>
      <c r="K65" s="325"/>
      <c r="L65" s="325"/>
      <c r="M65" s="325"/>
      <c r="N65" s="325"/>
      <c r="O65" s="325"/>
      <c r="P65" s="325"/>
      <c r="Q65" s="325"/>
      <c r="R65" s="325"/>
      <c r="S65" s="325"/>
      <c r="T65" s="325"/>
      <c r="U65" s="325"/>
      <c r="V65" s="325"/>
      <c r="W65" s="325"/>
      <c r="X65" s="325"/>
      <c r="Y65" s="325"/>
      <c r="Z65" s="325"/>
      <c r="AA65" s="325"/>
      <c r="AB65" s="325"/>
      <c r="AC65" s="325"/>
      <c r="AD65" s="325"/>
      <c r="AE65" s="325"/>
      <c r="AF65" s="325"/>
      <c r="AG65" s="325"/>
      <c r="AH65" s="325"/>
      <c r="AI65" s="325"/>
      <c r="AJ65" s="325"/>
      <c r="AK65" s="325"/>
      <c r="AL65" s="325"/>
      <c r="AM65" s="325"/>
      <c r="AN65" s="325"/>
      <c r="AO65" s="325"/>
      <c r="AP65" s="325"/>
      <c r="AQ65" s="325"/>
    </row>
    <row r="66" spans="2:43" x14ac:dyDescent="0.3">
      <c r="B66" s="314" t="s">
        <v>166</v>
      </c>
      <c r="C66" s="321">
        <f t="shared" si="17"/>
        <v>0</v>
      </c>
      <c r="D66" s="322"/>
      <c r="E66" s="322"/>
      <c r="F66" s="322"/>
      <c r="G66" s="322"/>
      <c r="H66" s="322"/>
      <c r="I66" s="322"/>
      <c r="J66" s="322"/>
      <c r="K66" s="322"/>
      <c r="L66" s="322"/>
      <c r="M66" s="322"/>
      <c r="N66" s="322"/>
      <c r="O66" s="322"/>
      <c r="P66" s="322"/>
      <c r="Q66" s="322"/>
      <c r="R66" s="322"/>
      <c r="S66" s="322"/>
      <c r="T66" s="322"/>
      <c r="U66" s="322"/>
      <c r="V66" s="322"/>
      <c r="W66" s="322"/>
      <c r="X66" s="322"/>
      <c r="Y66" s="322"/>
      <c r="Z66" s="322"/>
      <c r="AA66" s="322"/>
      <c r="AB66" s="322"/>
      <c r="AC66" s="322"/>
      <c r="AD66" s="322"/>
      <c r="AE66" s="322"/>
      <c r="AF66" s="322"/>
      <c r="AG66" s="322"/>
      <c r="AH66" s="322"/>
      <c r="AI66" s="322"/>
      <c r="AJ66" s="322"/>
      <c r="AK66" s="322"/>
      <c r="AL66" s="322"/>
      <c r="AM66" s="322"/>
      <c r="AN66" s="322"/>
      <c r="AO66" s="322"/>
      <c r="AP66" s="322"/>
      <c r="AQ66" s="322"/>
    </row>
    <row r="67" spans="2:43" x14ac:dyDescent="0.3">
      <c r="B67" s="314" t="s">
        <v>167</v>
      </c>
      <c r="C67" s="321">
        <f t="shared" si="17"/>
        <v>0</v>
      </c>
      <c r="D67" s="322"/>
      <c r="E67" s="322"/>
      <c r="F67" s="322"/>
      <c r="G67" s="322"/>
      <c r="H67" s="322"/>
      <c r="I67" s="322"/>
      <c r="J67" s="322"/>
      <c r="K67" s="322"/>
      <c r="L67" s="322"/>
      <c r="M67" s="322"/>
      <c r="N67" s="322"/>
      <c r="O67" s="322"/>
      <c r="P67" s="322"/>
      <c r="Q67" s="322"/>
      <c r="R67" s="322"/>
      <c r="S67" s="322"/>
      <c r="T67" s="322"/>
      <c r="U67" s="322"/>
      <c r="V67" s="322"/>
      <c r="W67" s="322"/>
      <c r="X67" s="322"/>
      <c r="Y67" s="322"/>
      <c r="Z67" s="322"/>
      <c r="AA67" s="322"/>
      <c r="AB67" s="322"/>
      <c r="AC67" s="322"/>
      <c r="AD67" s="322"/>
      <c r="AE67" s="322"/>
      <c r="AF67" s="322"/>
      <c r="AG67" s="322"/>
      <c r="AH67" s="322"/>
      <c r="AI67" s="322"/>
      <c r="AJ67" s="322"/>
      <c r="AK67" s="322"/>
      <c r="AL67" s="322"/>
      <c r="AM67" s="322"/>
      <c r="AN67" s="322"/>
      <c r="AO67" s="322"/>
      <c r="AP67" s="322"/>
      <c r="AQ67" s="322"/>
    </row>
    <row r="68" spans="2:43" x14ac:dyDescent="0.3">
      <c r="B68" s="314" t="s">
        <v>168</v>
      </c>
      <c r="C68" s="321">
        <f t="shared" si="17"/>
        <v>0</v>
      </c>
      <c r="D68" s="322"/>
      <c r="E68" s="322"/>
      <c r="F68" s="322"/>
      <c r="G68" s="322"/>
      <c r="H68" s="322"/>
      <c r="I68" s="322"/>
      <c r="J68" s="322"/>
      <c r="K68" s="322"/>
      <c r="L68" s="322"/>
      <c r="M68" s="322"/>
      <c r="N68" s="322"/>
      <c r="O68" s="322"/>
      <c r="P68" s="322"/>
      <c r="Q68" s="322"/>
      <c r="R68" s="322"/>
      <c r="S68" s="322"/>
      <c r="T68" s="322"/>
      <c r="U68" s="322"/>
      <c r="V68" s="322"/>
      <c r="W68" s="322"/>
      <c r="X68" s="322"/>
      <c r="Y68" s="322"/>
      <c r="Z68" s="322"/>
      <c r="AA68" s="322"/>
      <c r="AB68" s="322"/>
      <c r="AC68" s="322"/>
      <c r="AD68" s="322"/>
      <c r="AE68" s="322"/>
      <c r="AF68" s="322"/>
      <c r="AG68" s="322"/>
      <c r="AH68" s="322"/>
      <c r="AI68" s="322"/>
      <c r="AJ68" s="322"/>
      <c r="AK68" s="322"/>
      <c r="AL68" s="322"/>
      <c r="AM68" s="322"/>
      <c r="AN68" s="322"/>
      <c r="AO68" s="322"/>
      <c r="AP68" s="322"/>
      <c r="AQ68" s="322"/>
    </row>
    <row r="69" spans="2:43" x14ac:dyDescent="0.3">
      <c r="B69" s="314" t="s">
        <v>169</v>
      </c>
      <c r="C69" s="321">
        <f t="shared" si="17"/>
        <v>0</v>
      </c>
      <c r="D69" s="322"/>
      <c r="E69" s="322"/>
      <c r="F69" s="322"/>
      <c r="G69" s="322"/>
      <c r="H69" s="322"/>
      <c r="I69" s="322"/>
      <c r="J69" s="322"/>
      <c r="K69" s="322"/>
      <c r="L69" s="322"/>
      <c r="M69" s="322"/>
      <c r="N69" s="322"/>
      <c r="O69" s="322"/>
      <c r="P69" s="322"/>
      <c r="Q69" s="322"/>
      <c r="R69" s="322"/>
      <c r="S69" s="322"/>
      <c r="T69" s="322"/>
      <c r="U69" s="322"/>
      <c r="V69" s="322"/>
      <c r="W69" s="322"/>
      <c r="X69" s="322"/>
      <c r="Y69" s="322"/>
      <c r="Z69" s="322"/>
      <c r="AA69" s="322"/>
      <c r="AB69" s="322"/>
      <c r="AC69" s="322"/>
      <c r="AD69" s="322"/>
      <c r="AE69" s="322"/>
      <c r="AF69" s="322"/>
      <c r="AG69" s="322"/>
      <c r="AH69" s="322"/>
      <c r="AI69" s="322"/>
      <c r="AJ69" s="322"/>
      <c r="AK69" s="322"/>
      <c r="AL69" s="322"/>
      <c r="AM69" s="322"/>
      <c r="AN69" s="322"/>
      <c r="AO69" s="322"/>
      <c r="AP69" s="322"/>
      <c r="AQ69" s="322"/>
    </row>
    <row r="72" spans="2:43" x14ac:dyDescent="0.3">
      <c r="B72" s="314"/>
      <c r="C72" s="314"/>
      <c r="D72" s="314" t="s">
        <v>10</v>
      </c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</row>
    <row r="73" spans="2:43" x14ac:dyDescent="0.3">
      <c r="B73" s="317" t="s">
        <v>531</v>
      </c>
      <c r="C73" s="317"/>
      <c r="D73" s="314">
        <v>1</v>
      </c>
      <c r="E73" s="314">
        <v>2</v>
      </c>
      <c r="F73" s="314">
        <v>3</v>
      </c>
      <c r="G73" s="314">
        <v>4</v>
      </c>
      <c r="H73" s="314">
        <v>5</v>
      </c>
      <c r="I73" s="314">
        <v>6</v>
      </c>
      <c r="J73" s="314">
        <v>7</v>
      </c>
      <c r="K73" s="314">
        <v>8</v>
      </c>
      <c r="L73" s="314">
        <v>9</v>
      </c>
      <c r="M73" s="314">
        <v>10</v>
      </c>
      <c r="N73" s="314">
        <v>11</v>
      </c>
      <c r="O73" s="314">
        <v>12</v>
      </c>
      <c r="P73" s="314">
        <v>13</v>
      </c>
      <c r="Q73" s="314">
        <v>14</v>
      </c>
      <c r="R73" s="314">
        <v>15</v>
      </c>
      <c r="S73" s="314">
        <v>16</v>
      </c>
      <c r="T73" s="314">
        <v>17</v>
      </c>
      <c r="U73" s="314">
        <v>18</v>
      </c>
      <c r="V73" s="314">
        <v>19</v>
      </c>
      <c r="W73" s="314">
        <v>20</v>
      </c>
      <c r="X73" s="314">
        <v>21</v>
      </c>
      <c r="Y73" s="314">
        <v>22</v>
      </c>
      <c r="Z73" s="314">
        <v>23</v>
      </c>
      <c r="AA73" s="314">
        <v>24</v>
      </c>
      <c r="AB73" s="314">
        <v>25</v>
      </c>
      <c r="AC73" s="314">
        <v>26</v>
      </c>
      <c r="AD73" s="314">
        <v>27</v>
      </c>
      <c r="AE73" s="314">
        <v>28</v>
      </c>
      <c r="AF73" s="314">
        <v>29</v>
      </c>
      <c r="AG73" s="314">
        <v>30</v>
      </c>
      <c r="AH73" s="314">
        <v>31</v>
      </c>
      <c r="AI73" s="314">
        <v>32</v>
      </c>
      <c r="AJ73" s="314">
        <v>33</v>
      </c>
      <c r="AK73" s="314">
        <v>34</v>
      </c>
      <c r="AL73" s="314">
        <v>35</v>
      </c>
      <c r="AM73" s="314">
        <v>36</v>
      </c>
      <c r="AN73" s="314">
        <v>37</v>
      </c>
      <c r="AO73" s="314">
        <v>38</v>
      </c>
      <c r="AP73" s="314">
        <v>39</v>
      </c>
      <c r="AQ73" s="314">
        <v>40</v>
      </c>
    </row>
    <row r="74" spans="2:43" x14ac:dyDescent="0.3">
      <c r="B74" s="318" t="s">
        <v>76</v>
      </c>
      <c r="C74" s="319" t="s">
        <v>9</v>
      </c>
      <c r="D74" s="320">
        <f>D4</f>
        <v>2024</v>
      </c>
      <c r="E74" s="320">
        <f t="shared" ref="E74:AQ74" si="18">E4</f>
        <v>2025</v>
      </c>
      <c r="F74" s="320">
        <f t="shared" si="18"/>
        <v>2026</v>
      </c>
      <c r="G74" s="320">
        <f t="shared" si="18"/>
        <v>2027</v>
      </c>
      <c r="H74" s="320">
        <f t="shared" si="18"/>
        <v>2028</v>
      </c>
      <c r="I74" s="320">
        <f t="shared" si="18"/>
        <v>2029</v>
      </c>
      <c r="J74" s="320">
        <f t="shared" si="18"/>
        <v>2030</v>
      </c>
      <c r="K74" s="320">
        <f t="shared" si="18"/>
        <v>2031</v>
      </c>
      <c r="L74" s="320">
        <f t="shared" si="18"/>
        <v>2032</v>
      </c>
      <c r="M74" s="320">
        <f t="shared" si="18"/>
        <v>2033</v>
      </c>
      <c r="N74" s="320">
        <f t="shared" si="18"/>
        <v>2034</v>
      </c>
      <c r="O74" s="320">
        <f t="shared" si="18"/>
        <v>2035</v>
      </c>
      <c r="P74" s="320">
        <f t="shared" si="18"/>
        <v>2036</v>
      </c>
      <c r="Q74" s="320">
        <f t="shared" si="18"/>
        <v>2037</v>
      </c>
      <c r="R74" s="320">
        <f t="shared" si="18"/>
        <v>2038</v>
      </c>
      <c r="S74" s="320">
        <f t="shared" si="18"/>
        <v>2039</v>
      </c>
      <c r="T74" s="320">
        <f t="shared" si="18"/>
        <v>2040</v>
      </c>
      <c r="U74" s="320">
        <f t="shared" si="18"/>
        <v>2041</v>
      </c>
      <c r="V74" s="320">
        <f t="shared" si="18"/>
        <v>2042</v>
      </c>
      <c r="W74" s="320">
        <f t="shared" si="18"/>
        <v>2043</v>
      </c>
      <c r="X74" s="320">
        <f t="shared" si="18"/>
        <v>2044</v>
      </c>
      <c r="Y74" s="320">
        <f t="shared" si="18"/>
        <v>2045</v>
      </c>
      <c r="Z74" s="320">
        <f t="shared" si="18"/>
        <v>2046</v>
      </c>
      <c r="AA74" s="320">
        <f t="shared" si="18"/>
        <v>2047</v>
      </c>
      <c r="AB74" s="320">
        <f t="shared" si="18"/>
        <v>2048</v>
      </c>
      <c r="AC74" s="320">
        <f t="shared" si="18"/>
        <v>2049</v>
      </c>
      <c r="AD74" s="320">
        <f t="shared" si="18"/>
        <v>2050</v>
      </c>
      <c r="AE74" s="320">
        <f t="shared" si="18"/>
        <v>2051</v>
      </c>
      <c r="AF74" s="320">
        <f t="shared" si="18"/>
        <v>2052</v>
      </c>
      <c r="AG74" s="320">
        <f t="shared" si="18"/>
        <v>2053</v>
      </c>
      <c r="AH74" s="320">
        <f t="shared" si="18"/>
        <v>2054</v>
      </c>
      <c r="AI74" s="320">
        <f t="shared" si="18"/>
        <v>2055</v>
      </c>
      <c r="AJ74" s="320">
        <f t="shared" si="18"/>
        <v>2056</v>
      </c>
      <c r="AK74" s="320">
        <f t="shared" si="18"/>
        <v>2057</v>
      </c>
      <c r="AL74" s="320">
        <f t="shared" si="18"/>
        <v>2058</v>
      </c>
      <c r="AM74" s="320">
        <f t="shared" si="18"/>
        <v>2059</v>
      </c>
      <c r="AN74" s="320">
        <f t="shared" si="18"/>
        <v>2060</v>
      </c>
      <c r="AO74" s="320">
        <f t="shared" si="18"/>
        <v>2061</v>
      </c>
      <c r="AP74" s="320">
        <f t="shared" si="18"/>
        <v>2062</v>
      </c>
      <c r="AQ74" s="320">
        <f t="shared" si="18"/>
        <v>2063</v>
      </c>
    </row>
    <row r="75" spans="2:43" x14ac:dyDescent="0.3">
      <c r="B75" s="314" t="s">
        <v>517</v>
      </c>
      <c r="C75" s="321">
        <f t="shared" ref="C75:C83" si="19">SUM(D75:AQ75)</f>
        <v>0</v>
      </c>
      <c r="D75" s="328">
        <f t="shared" ref="D75:AQ80" si="20">D51-D63</f>
        <v>0</v>
      </c>
      <c r="E75" s="328">
        <f t="shared" si="20"/>
        <v>0</v>
      </c>
      <c r="F75" s="328">
        <f t="shared" si="20"/>
        <v>0</v>
      </c>
      <c r="G75" s="328">
        <f t="shared" si="20"/>
        <v>0</v>
      </c>
      <c r="H75" s="328">
        <f t="shared" si="20"/>
        <v>0</v>
      </c>
      <c r="I75" s="328">
        <f t="shared" si="20"/>
        <v>0</v>
      </c>
      <c r="J75" s="328">
        <f t="shared" si="20"/>
        <v>0</v>
      </c>
      <c r="K75" s="328">
        <f t="shared" si="20"/>
        <v>0</v>
      </c>
      <c r="L75" s="328">
        <f t="shared" si="20"/>
        <v>0</v>
      </c>
      <c r="M75" s="328">
        <f t="shared" si="20"/>
        <v>0</v>
      </c>
      <c r="N75" s="328">
        <f t="shared" si="20"/>
        <v>0</v>
      </c>
      <c r="O75" s="328">
        <f t="shared" si="20"/>
        <v>0</v>
      </c>
      <c r="P75" s="328">
        <f t="shared" si="20"/>
        <v>0</v>
      </c>
      <c r="Q75" s="328">
        <f t="shared" si="20"/>
        <v>0</v>
      </c>
      <c r="R75" s="328">
        <f t="shared" si="20"/>
        <v>0</v>
      </c>
      <c r="S75" s="328">
        <f t="shared" si="20"/>
        <v>0</v>
      </c>
      <c r="T75" s="328">
        <f t="shared" si="20"/>
        <v>0</v>
      </c>
      <c r="U75" s="328">
        <f t="shared" si="20"/>
        <v>0</v>
      </c>
      <c r="V75" s="328">
        <f t="shared" si="20"/>
        <v>0</v>
      </c>
      <c r="W75" s="328">
        <f t="shared" si="20"/>
        <v>0</v>
      </c>
      <c r="X75" s="328">
        <f t="shared" si="20"/>
        <v>0</v>
      </c>
      <c r="Y75" s="328">
        <f t="shared" si="20"/>
        <v>0</v>
      </c>
      <c r="Z75" s="328">
        <f t="shared" si="20"/>
        <v>0</v>
      </c>
      <c r="AA75" s="328">
        <f t="shared" si="20"/>
        <v>0</v>
      </c>
      <c r="AB75" s="328">
        <f t="shared" si="20"/>
        <v>0</v>
      </c>
      <c r="AC75" s="328">
        <f t="shared" si="20"/>
        <v>0</v>
      </c>
      <c r="AD75" s="328">
        <f t="shared" si="20"/>
        <v>0</v>
      </c>
      <c r="AE75" s="328">
        <f t="shared" si="20"/>
        <v>0</v>
      </c>
      <c r="AF75" s="328">
        <f t="shared" si="20"/>
        <v>0</v>
      </c>
      <c r="AG75" s="328">
        <f t="shared" si="20"/>
        <v>0</v>
      </c>
      <c r="AH75" s="328">
        <f t="shared" si="20"/>
        <v>0</v>
      </c>
      <c r="AI75" s="328">
        <f t="shared" si="20"/>
        <v>0</v>
      </c>
      <c r="AJ75" s="328">
        <f t="shared" si="20"/>
        <v>0</v>
      </c>
      <c r="AK75" s="328">
        <f t="shared" si="20"/>
        <v>0</v>
      </c>
      <c r="AL75" s="328">
        <f t="shared" si="20"/>
        <v>0</v>
      </c>
      <c r="AM75" s="328">
        <f t="shared" si="20"/>
        <v>0</v>
      </c>
      <c r="AN75" s="328">
        <f t="shared" si="20"/>
        <v>0</v>
      </c>
      <c r="AO75" s="328">
        <f t="shared" si="20"/>
        <v>0</v>
      </c>
      <c r="AP75" s="328">
        <f t="shared" si="20"/>
        <v>0</v>
      </c>
      <c r="AQ75" s="328">
        <f t="shared" si="20"/>
        <v>0</v>
      </c>
    </row>
    <row r="76" spans="2:43" x14ac:dyDescent="0.3">
      <c r="B76" s="314" t="s">
        <v>518</v>
      </c>
      <c r="C76" s="321">
        <f t="shared" si="19"/>
        <v>0</v>
      </c>
      <c r="D76" s="328">
        <f t="shared" si="20"/>
        <v>0</v>
      </c>
      <c r="E76" s="328">
        <f t="shared" si="20"/>
        <v>0</v>
      </c>
      <c r="F76" s="328">
        <f t="shared" si="20"/>
        <v>0</v>
      </c>
      <c r="G76" s="328">
        <f t="shared" si="20"/>
        <v>0</v>
      </c>
      <c r="H76" s="328">
        <f t="shared" si="20"/>
        <v>0</v>
      </c>
      <c r="I76" s="328">
        <f t="shared" si="20"/>
        <v>0</v>
      </c>
      <c r="J76" s="328">
        <f t="shared" si="20"/>
        <v>0</v>
      </c>
      <c r="K76" s="328">
        <f t="shared" si="20"/>
        <v>0</v>
      </c>
      <c r="L76" s="328">
        <f t="shared" si="20"/>
        <v>0</v>
      </c>
      <c r="M76" s="328">
        <f t="shared" si="20"/>
        <v>0</v>
      </c>
      <c r="N76" s="328">
        <f t="shared" si="20"/>
        <v>0</v>
      </c>
      <c r="O76" s="328">
        <f t="shared" si="20"/>
        <v>0</v>
      </c>
      <c r="P76" s="328">
        <f t="shared" si="20"/>
        <v>0</v>
      </c>
      <c r="Q76" s="328">
        <f t="shared" si="20"/>
        <v>0</v>
      </c>
      <c r="R76" s="328">
        <f t="shared" si="20"/>
        <v>0</v>
      </c>
      <c r="S76" s="328">
        <f t="shared" si="20"/>
        <v>0</v>
      </c>
      <c r="T76" s="328">
        <f t="shared" si="20"/>
        <v>0</v>
      </c>
      <c r="U76" s="328">
        <f t="shared" si="20"/>
        <v>0</v>
      </c>
      <c r="V76" s="328">
        <f t="shared" si="20"/>
        <v>0</v>
      </c>
      <c r="W76" s="328">
        <f t="shared" si="20"/>
        <v>0</v>
      </c>
      <c r="X76" s="328">
        <f t="shared" si="20"/>
        <v>0</v>
      </c>
      <c r="Y76" s="328">
        <f t="shared" si="20"/>
        <v>0</v>
      </c>
      <c r="Z76" s="328">
        <f t="shared" si="20"/>
        <v>0</v>
      </c>
      <c r="AA76" s="328">
        <f t="shared" si="20"/>
        <v>0</v>
      </c>
      <c r="AB76" s="328">
        <f t="shared" si="20"/>
        <v>0</v>
      </c>
      <c r="AC76" s="328">
        <f t="shared" si="20"/>
        <v>0</v>
      </c>
      <c r="AD76" s="328">
        <f t="shared" si="20"/>
        <v>0</v>
      </c>
      <c r="AE76" s="328">
        <f t="shared" si="20"/>
        <v>0</v>
      </c>
      <c r="AF76" s="328">
        <f t="shared" si="20"/>
        <v>0</v>
      </c>
      <c r="AG76" s="328">
        <f t="shared" si="20"/>
        <v>0</v>
      </c>
      <c r="AH76" s="328">
        <f t="shared" si="20"/>
        <v>0</v>
      </c>
      <c r="AI76" s="328">
        <f t="shared" si="20"/>
        <v>0</v>
      </c>
      <c r="AJ76" s="328">
        <f t="shared" si="20"/>
        <v>0</v>
      </c>
      <c r="AK76" s="328">
        <f t="shared" si="20"/>
        <v>0</v>
      </c>
      <c r="AL76" s="328">
        <f t="shared" si="20"/>
        <v>0</v>
      </c>
      <c r="AM76" s="328">
        <f t="shared" si="20"/>
        <v>0</v>
      </c>
      <c r="AN76" s="328">
        <f t="shared" si="20"/>
        <v>0</v>
      </c>
      <c r="AO76" s="328">
        <f t="shared" si="20"/>
        <v>0</v>
      </c>
      <c r="AP76" s="328">
        <f t="shared" si="20"/>
        <v>0</v>
      </c>
      <c r="AQ76" s="328">
        <f t="shared" si="20"/>
        <v>0</v>
      </c>
    </row>
    <row r="77" spans="2:43" x14ac:dyDescent="0.3">
      <c r="B77" s="323" t="s">
        <v>519</v>
      </c>
      <c r="C77" s="324">
        <f t="shared" si="19"/>
        <v>0</v>
      </c>
      <c r="D77" s="329">
        <f t="shared" si="20"/>
        <v>0</v>
      </c>
      <c r="E77" s="329">
        <f t="shared" si="20"/>
        <v>0</v>
      </c>
      <c r="F77" s="329">
        <f t="shared" si="20"/>
        <v>0</v>
      </c>
      <c r="G77" s="329">
        <f t="shared" si="20"/>
        <v>0</v>
      </c>
      <c r="H77" s="329">
        <f t="shared" si="20"/>
        <v>0</v>
      </c>
      <c r="I77" s="329">
        <f t="shared" si="20"/>
        <v>0</v>
      </c>
      <c r="J77" s="329">
        <f t="shared" si="20"/>
        <v>0</v>
      </c>
      <c r="K77" s="329">
        <f t="shared" si="20"/>
        <v>0</v>
      </c>
      <c r="L77" s="329">
        <f t="shared" si="20"/>
        <v>0</v>
      </c>
      <c r="M77" s="329">
        <f t="shared" si="20"/>
        <v>0</v>
      </c>
      <c r="N77" s="329">
        <f t="shared" si="20"/>
        <v>0</v>
      </c>
      <c r="O77" s="329">
        <f t="shared" si="20"/>
        <v>0</v>
      </c>
      <c r="P77" s="329">
        <f t="shared" si="20"/>
        <v>0</v>
      </c>
      <c r="Q77" s="329">
        <f t="shared" si="20"/>
        <v>0</v>
      </c>
      <c r="R77" s="329">
        <f t="shared" si="20"/>
        <v>0</v>
      </c>
      <c r="S77" s="329">
        <f t="shared" si="20"/>
        <v>0</v>
      </c>
      <c r="T77" s="329">
        <f t="shared" si="20"/>
        <v>0</v>
      </c>
      <c r="U77" s="329">
        <f t="shared" si="20"/>
        <v>0</v>
      </c>
      <c r="V77" s="329">
        <f t="shared" si="20"/>
        <v>0</v>
      </c>
      <c r="W77" s="329">
        <f t="shared" si="20"/>
        <v>0</v>
      </c>
      <c r="X77" s="329">
        <f t="shared" si="20"/>
        <v>0</v>
      </c>
      <c r="Y77" s="329">
        <f t="shared" si="20"/>
        <v>0</v>
      </c>
      <c r="Z77" s="329">
        <f t="shared" si="20"/>
        <v>0</v>
      </c>
      <c r="AA77" s="329">
        <f t="shared" si="20"/>
        <v>0</v>
      </c>
      <c r="AB77" s="329">
        <f t="shared" si="20"/>
        <v>0</v>
      </c>
      <c r="AC77" s="329">
        <f t="shared" si="20"/>
        <v>0</v>
      </c>
      <c r="AD77" s="329">
        <f t="shared" si="20"/>
        <v>0</v>
      </c>
      <c r="AE77" s="329">
        <f t="shared" si="20"/>
        <v>0</v>
      </c>
      <c r="AF77" s="329">
        <f t="shared" si="20"/>
        <v>0</v>
      </c>
      <c r="AG77" s="329">
        <f t="shared" si="20"/>
        <v>0</v>
      </c>
      <c r="AH77" s="329">
        <f t="shared" si="20"/>
        <v>0</v>
      </c>
      <c r="AI77" s="329">
        <f t="shared" si="20"/>
        <v>0</v>
      </c>
      <c r="AJ77" s="329">
        <f t="shared" si="20"/>
        <v>0</v>
      </c>
      <c r="AK77" s="329">
        <f t="shared" si="20"/>
        <v>0</v>
      </c>
      <c r="AL77" s="329">
        <f t="shared" si="20"/>
        <v>0</v>
      </c>
      <c r="AM77" s="329">
        <f t="shared" si="20"/>
        <v>0</v>
      </c>
      <c r="AN77" s="329">
        <f t="shared" si="20"/>
        <v>0</v>
      </c>
      <c r="AO77" s="329">
        <f t="shared" si="20"/>
        <v>0</v>
      </c>
      <c r="AP77" s="329">
        <f t="shared" si="20"/>
        <v>0</v>
      </c>
      <c r="AQ77" s="329">
        <f t="shared" si="20"/>
        <v>0</v>
      </c>
    </row>
    <row r="78" spans="2:43" x14ac:dyDescent="0.3">
      <c r="B78" s="314" t="s">
        <v>166</v>
      </c>
      <c r="C78" s="321">
        <f t="shared" si="19"/>
        <v>0</v>
      </c>
      <c r="D78" s="328">
        <f t="shared" si="20"/>
        <v>0</v>
      </c>
      <c r="E78" s="328">
        <f t="shared" si="20"/>
        <v>0</v>
      </c>
      <c r="F78" s="328">
        <f t="shared" si="20"/>
        <v>0</v>
      </c>
      <c r="G78" s="328">
        <f t="shared" si="20"/>
        <v>0</v>
      </c>
      <c r="H78" s="328">
        <f t="shared" si="20"/>
        <v>0</v>
      </c>
      <c r="I78" s="328">
        <f t="shared" si="20"/>
        <v>0</v>
      </c>
      <c r="J78" s="328">
        <f t="shared" si="20"/>
        <v>0</v>
      </c>
      <c r="K78" s="328">
        <f t="shared" si="20"/>
        <v>0</v>
      </c>
      <c r="L78" s="328">
        <f t="shared" si="20"/>
        <v>0</v>
      </c>
      <c r="M78" s="328">
        <f t="shared" si="20"/>
        <v>0</v>
      </c>
      <c r="N78" s="328">
        <f t="shared" si="20"/>
        <v>0</v>
      </c>
      <c r="O78" s="328">
        <f t="shared" si="20"/>
        <v>0</v>
      </c>
      <c r="P78" s="328">
        <f t="shared" si="20"/>
        <v>0</v>
      </c>
      <c r="Q78" s="328">
        <f t="shared" si="20"/>
        <v>0</v>
      </c>
      <c r="R78" s="328">
        <f t="shared" si="20"/>
        <v>0</v>
      </c>
      <c r="S78" s="328">
        <f t="shared" si="20"/>
        <v>0</v>
      </c>
      <c r="T78" s="328">
        <f t="shared" si="20"/>
        <v>0</v>
      </c>
      <c r="U78" s="328">
        <f t="shared" si="20"/>
        <v>0</v>
      </c>
      <c r="V78" s="328">
        <f t="shared" si="20"/>
        <v>0</v>
      </c>
      <c r="W78" s="328">
        <f t="shared" si="20"/>
        <v>0</v>
      </c>
      <c r="X78" s="328">
        <f t="shared" si="20"/>
        <v>0</v>
      </c>
      <c r="Y78" s="328">
        <f t="shared" si="20"/>
        <v>0</v>
      </c>
      <c r="Z78" s="328">
        <f t="shared" si="20"/>
        <v>0</v>
      </c>
      <c r="AA78" s="328">
        <f t="shared" si="20"/>
        <v>0</v>
      </c>
      <c r="AB78" s="328">
        <f t="shared" si="20"/>
        <v>0</v>
      </c>
      <c r="AC78" s="328">
        <f t="shared" si="20"/>
        <v>0</v>
      </c>
      <c r="AD78" s="328">
        <f t="shared" si="20"/>
        <v>0</v>
      </c>
      <c r="AE78" s="328">
        <f t="shared" si="20"/>
        <v>0</v>
      </c>
      <c r="AF78" s="328">
        <f t="shared" si="20"/>
        <v>0</v>
      </c>
      <c r="AG78" s="328">
        <f t="shared" si="20"/>
        <v>0</v>
      </c>
      <c r="AH78" s="328">
        <f t="shared" si="20"/>
        <v>0</v>
      </c>
      <c r="AI78" s="328">
        <f t="shared" si="20"/>
        <v>0</v>
      </c>
      <c r="AJ78" s="328">
        <f t="shared" si="20"/>
        <v>0</v>
      </c>
      <c r="AK78" s="328">
        <f t="shared" si="20"/>
        <v>0</v>
      </c>
      <c r="AL78" s="328">
        <f t="shared" si="20"/>
        <v>0</v>
      </c>
      <c r="AM78" s="328">
        <f t="shared" si="20"/>
        <v>0</v>
      </c>
      <c r="AN78" s="328">
        <f t="shared" si="20"/>
        <v>0</v>
      </c>
      <c r="AO78" s="328">
        <f t="shared" si="20"/>
        <v>0</v>
      </c>
      <c r="AP78" s="328">
        <f t="shared" si="20"/>
        <v>0</v>
      </c>
      <c r="AQ78" s="328">
        <f t="shared" si="20"/>
        <v>0</v>
      </c>
    </row>
    <row r="79" spans="2:43" x14ac:dyDescent="0.3">
      <c r="B79" s="314" t="s">
        <v>167</v>
      </c>
      <c r="C79" s="321">
        <f t="shared" si="19"/>
        <v>0</v>
      </c>
      <c r="D79" s="328">
        <f t="shared" si="20"/>
        <v>0</v>
      </c>
      <c r="E79" s="328">
        <f t="shared" si="20"/>
        <v>0</v>
      </c>
      <c r="F79" s="328">
        <f t="shared" si="20"/>
        <v>0</v>
      </c>
      <c r="G79" s="328">
        <f t="shared" si="20"/>
        <v>0</v>
      </c>
      <c r="H79" s="328">
        <f t="shared" si="20"/>
        <v>0</v>
      </c>
      <c r="I79" s="328">
        <f t="shared" si="20"/>
        <v>0</v>
      </c>
      <c r="J79" s="328">
        <f t="shared" si="20"/>
        <v>0</v>
      </c>
      <c r="K79" s="328">
        <f t="shared" si="20"/>
        <v>0</v>
      </c>
      <c r="L79" s="328">
        <f t="shared" si="20"/>
        <v>0</v>
      </c>
      <c r="M79" s="328">
        <f t="shared" si="20"/>
        <v>0</v>
      </c>
      <c r="N79" s="328">
        <f t="shared" si="20"/>
        <v>0</v>
      </c>
      <c r="O79" s="328">
        <f t="shared" si="20"/>
        <v>0</v>
      </c>
      <c r="P79" s="328">
        <f t="shared" si="20"/>
        <v>0</v>
      </c>
      <c r="Q79" s="328">
        <f t="shared" si="20"/>
        <v>0</v>
      </c>
      <c r="R79" s="328">
        <f t="shared" si="20"/>
        <v>0</v>
      </c>
      <c r="S79" s="328">
        <f t="shared" si="20"/>
        <v>0</v>
      </c>
      <c r="T79" s="328">
        <f t="shared" si="20"/>
        <v>0</v>
      </c>
      <c r="U79" s="328">
        <f t="shared" si="20"/>
        <v>0</v>
      </c>
      <c r="V79" s="328">
        <f t="shared" si="20"/>
        <v>0</v>
      </c>
      <c r="W79" s="328">
        <f t="shared" si="20"/>
        <v>0</v>
      </c>
      <c r="X79" s="328">
        <f t="shared" si="20"/>
        <v>0</v>
      </c>
      <c r="Y79" s="328">
        <f t="shared" si="20"/>
        <v>0</v>
      </c>
      <c r="Z79" s="328">
        <f t="shared" si="20"/>
        <v>0</v>
      </c>
      <c r="AA79" s="328">
        <f t="shared" si="20"/>
        <v>0</v>
      </c>
      <c r="AB79" s="328">
        <f t="shared" si="20"/>
        <v>0</v>
      </c>
      <c r="AC79" s="328">
        <f t="shared" si="20"/>
        <v>0</v>
      </c>
      <c r="AD79" s="328">
        <f t="shared" si="20"/>
        <v>0</v>
      </c>
      <c r="AE79" s="328">
        <f t="shared" si="20"/>
        <v>0</v>
      </c>
      <c r="AF79" s="328">
        <f t="shared" si="20"/>
        <v>0</v>
      </c>
      <c r="AG79" s="328">
        <f t="shared" si="20"/>
        <v>0</v>
      </c>
      <c r="AH79" s="328">
        <f t="shared" si="20"/>
        <v>0</v>
      </c>
      <c r="AI79" s="328">
        <f t="shared" si="20"/>
        <v>0</v>
      </c>
      <c r="AJ79" s="328">
        <f t="shared" si="20"/>
        <v>0</v>
      </c>
      <c r="AK79" s="328">
        <f t="shared" si="20"/>
        <v>0</v>
      </c>
      <c r="AL79" s="328">
        <f t="shared" si="20"/>
        <v>0</v>
      </c>
      <c r="AM79" s="328">
        <f t="shared" si="20"/>
        <v>0</v>
      </c>
      <c r="AN79" s="328">
        <f t="shared" si="20"/>
        <v>0</v>
      </c>
      <c r="AO79" s="328">
        <f t="shared" si="20"/>
        <v>0</v>
      </c>
      <c r="AP79" s="328">
        <f t="shared" si="20"/>
        <v>0</v>
      </c>
      <c r="AQ79" s="328">
        <f t="shared" si="20"/>
        <v>0</v>
      </c>
    </row>
    <row r="80" spans="2:43" x14ac:dyDescent="0.3">
      <c r="B80" s="314" t="s">
        <v>168</v>
      </c>
      <c r="C80" s="321">
        <f t="shared" si="19"/>
        <v>0</v>
      </c>
      <c r="D80" s="328">
        <f t="shared" si="20"/>
        <v>0</v>
      </c>
      <c r="E80" s="328">
        <f t="shared" si="20"/>
        <v>0</v>
      </c>
      <c r="F80" s="328">
        <f t="shared" si="20"/>
        <v>0</v>
      </c>
      <c r="G80" s="328">
        <f t="shared" si="20"/>
        <v>0</v>
      </c>
      <c r="H80" s="328">
        <f t="shared" si="20"/>
        <v>0</v>
      </c>
      <c r="I80" s="328">
        <f t="shared" ref="I80:AQ81" si="21">I56-I68</f>
        <v>0</v>
      </c>
      <c r="J80" s="328">
        <f t="shared" si="21"/>
        <v>0</v>
      </c>
      <c r="K80" s="328">
        <f t="shared" si="21"/>
        <v>0</v>
      </c>
      <c r="L80" s="328">
        <f t="shared" si="21"/>
        <v>0</v>
      </c>
      <c r="M80" s="328">
        <f t="shared" si="21"/>
        <v>0</v>
      </c>
      <c r="N80" s="328">
        <f t="shared" si="21"/>
        <v>0</v>
      </c>
      <c r="O80" s="328">
        <f t="shared" si="21"/>
        <v>0</v>
      </c>
      <c r="P80" s="328">
        <f t="shared" si="21"/>
        <v>0</v>
      </c>
      <c r="Q80" s="328">
        <f t="shared" si="21"/>
        <v>0</v>
      </c>
      <c r="R80" s="328">
        <f t="shared" si="21"/>
        <v>0</v>
      </c>
      <c r="S80" s="328">
        <f t="shared" si="21"/>
        <v>0</v>
      </c>
      <c r="T80" s="328">
        <f t="shared" si="21"/>
        <v>0</v>
      </c>
      <c r="U80" s="328">
        <f t="shared" si="21"/>
        <v>0</v>
      </c>
      <c r="V80" s="328">
        <f t="shared" si="21"/>
        <v>0</v>
      </c>
      <c r="W80" s="328">
        <f t="shared" si="21"/>
        <v>0</v>
      </c>
      <c r="X80" s="328">
        <f t="shared" si="21"/>
        <v>0</v>
      </c>
      <c r="Y80" s="328">
        <f t="shared" si="21"/>
        <v>0</v>
      </c>
      <c r="Z80" s="328">
        <f t="shared" si="21"/>
        <v>0</v>
      </c>
      <c r="AA80" s="328">
        <f t="shared" si="21"/>
        <v>0</v>
      </c>
      <c r="AB80" s="328">
        <f t="shared" si="21"/>
        <v>0</v>
      </c>
      <c r="AC80" s="328">
        <f t="shared" si="21"/>
        <v>0</v>
      </c>
      <c r="AD80" s="328">
        <f t="shared" si="21"/>
        <v>0</v>
      </c>
      <c r="AE80" s="328">
        <f t="shared" si="21"/>
        <v>0</v>
      </c>
      <c r="AF80" s="328">
        <f t="shared" si="21"/>
        <v>0</v>
      </c>
      <c r="AG80" s="328">
        <f t="shared" si="21"/>
        <v>0</v>
      </c>
      <c r="AH80" s="328">
        <f t="shared" si="21"/>
        <v>0</v>
      </c>
      <c r="AI80" s="328">
        <f t="shared" si="21"/>
        <v>0</v>
      </c>
      <c r="AJ80" s="328">
        <f t="shared" si="21"/>
        <v>0</v>
      </c>
      <c r="AK80" s="328">
        <f t="shared" si="21"/>
        <v>0</v>
      </c>
      <c r="AL80" s="328">
        <f t="shared" si="21"/>
        <v>0</v>
      </c>
      <c r="AM80" s="328">
        <f t="shared" si="21"/>
        <v>0</v>
      </c>
      <c r="AN80" s="328">
        <f t="shared" si="21"/>
        <v>0</v>
      </c>
      <c r="AO80" s="328">
        <f t="shared" si="21"/>
        <v>0</v>
      </c>
      <c r="AP80" s="328">
        <f t="shared" si="21"/>
        <v>0</v>
      </c>
      <c r="AQ80" s="328">
        <f t="shared" si="21"/>
        <v>0</v>
      </c>
    </row>
    <row r="81" spans="2:43" ht="10.5" thickBot="1" x14ac:dyDescent="0.35">
      <c r="B81" s="330" t="s">
        <v>169</v>
      </c>
      <c r="C81" s="331">
        <f t="shared" si="19"/>
        <v>0</v>
      </c>
      <c r="D81" s="332">
        <f t="shared" ref="D81:AG81" si="22">D57-D69</f>
        <v>0</v>
      </c>
      <c r="E81" s="332">
        <f t="shared" si="22"/>
        <v>0</v>
      </c>
      <c r="F81" s="332">
        <f t="shared" si="22"/>
        <v>0</v>
      </c>
      <c r="G81" s="332">
        <f t="shared" si="22"/>
        <v>0</v>
      </c>
      <c r="H81" s="332">
        <f t="shared" si="22"/>
        <v>0</v>
      </c>
      <c r="I81" s="332">
        <f t="shared" si="22"/>
        <v>0</v>
      </c>
      <c r="J81" s="332">
        <f t="shared" si="22"/>
        <v>0</v>
      </c>
      <c r="K81" s="332">
        <f t="shared" si="22"/>
        <v>0</v>
      </c>
      <c r="L81" s="332">
        <f t="shared" si="22"/>
        <v>0</v>
      </c>
      <c r="M81" s="332">
        <f t="shared" si="22"/>
        <v>0</v>
      </c>
      <c r="N81" s="332">
        <f t="shared" si="22"/>
        <v>0</v>
      </c>
      <c r="O81" s="332">
        <f t="shared" si="22"/>
        <v>0</v>
      </c>
      <c r="P81" s="332">
        <f t="shared" si="22"/>
        <v>0</v>
      </c>
      <c r="Q81" s="332">
        <f t="shared" si="22"/>
        <v>0</v>
      </c>
      <c r="R81" s="332">
        <f t="shared" si="22"/>
        <v>0</v>
      </c>
      <c r="S81" s="332">
        <f t="shared" si="22"/>
        <v>0</v>
      </c>
      <c r="T81" s="332">
        <f t="shared" si="22"/>
        <v>0</v>
      </c>
      <c r="U81" s="332">
        <f t="shared" si="22"/>
        <v>0</v>
      </c>
      <c r="V81" s="332">
        <f t="shared" si="22"/>
        <v>0</v>
      </c>
      <c r="W81" s="332">
        <f t="shared" si="22"/>
        <v>0</v>
      </c>
      <c r="X81" s="332">
        <f t="shared" si="22"/>
        <v>0</v>
      </c>
      <c r="Y81" s="332">
        <f t="shared" si="22"/>
        <v>0</v>
      </c>
      <c r="Z81" s="332">
        <f t="shared" si="22"/>
        <v>0</v>
      </c>
      <c r="AA81" s="332">
        <f t="shared" si="22"/>
        <v>0</v>
      </c>
      <c r="AB81" s="332">
        <f t="shared" si="22"/>
        <v>0</v>
      </c>
      <c r="AC81" s="332">
        <f t="shared" si="22"/>
        <v>0</v>
      </c>
      <c r="AD81" s="332">
        <f t="shared" si="22"/>
        <v>0</v>
      </c>
      <c r="AE81" s="332">
        <f t="shared" si="22"/>
        <v>0</v>
      </c>
      <c r="AF81" s="332">
        <f t="shared" si="22"/>
        <v>0</v>
      </c>
      <c r="AG81" s="332">
        <f t="shared" si="22"/>
        <v>0</v>
      </c>
      <c r="AH81" s="332">
        <f t="shared" si="21"/>
        <v>0</v>
      </c>
      <c r="AI81" s="332">
        <f t="shared" si="21"/>
        <v>0</v>
      </c>
      <c r="AJ81" s="332">
        <f t="shared" si="21"/>
        <v>0</v>
      </c>
      <c r="AK81" s="332">
        <f t="shared" si="21"/>
        <v>0</v>
      </c>
      <c r="AL81" s="332">
        <f t="shared" si="21"/>
        <v>0</v>
      </c>
      <c r="AM81" s="332">
        <f t="shared" si="21"/>
        <v>0</v>
      </c>
      <c r="AN81" s="332">
        <f t="shared" si="21"/>
        <v>0</v>
      </c>
      <c r="AO81" s="332">
        <f t="shared" si="21"/>
        <v>0</v>
      </c>
      <c r="AP81" s="332">
        <f t="shared" si="21"/>
        <v>0</v>
      </c>
      <c r="AQ81" s="332">
        <f t="shared" si="21"/>
        <v>0</v>
      </c>
    </row>
    <row r="82" spans="2:43" ht="10.5" thickTop="1" x14ac:dyDescent="0.3">
      <c r="B82" s="333" t="s">
        <v>520</v>
      </c>
      <c r="C82" s="334">
        <f t="shared" si="19"/>
        <v>0</v>
      </c>
      <c r="D82" s="335">
        <f>D75</f>
        <v>0</v>
      </c>
      <c r="E82" s="335">
        <f t="shared" ref="E82:AQ82" si="23">E75</f>
        <v>0</v>
      </c>
      <c r="F82" s="335">
        <f t="shared" si="23"/>
        <v>0</v>
      </c>
      <c r="G82" s="335">
        <f t="shared" si="23"/>
        <v>0</v>
      </c>
      <c r="H82" s="335">
        <f t="shared" si="23"/>
        <v>0</v>
      </c>
      <c r="I82" s="335">
        <f t="shared" si="23"/>
        <v>0</v>
      </c>
      <c r="J82" s="335">
        <f t="shared" si="23"/>
        <v>0</v>
      </c>
      <c r="K82" s="335">
        <f t="shared" si="23"/>
        <v>0</v>
      </c>
      <c r="L82" s="335">
        <f t="shared" si="23"/>
        <v>0</v>
      </c>
      <c r="M82" s="335">
        <f t="shared" si="23"/>
        <v>0</v>
      </c>
      <c r="N82" s="335">
        <f t="shared" si="23"/>
        <v>0</v>
      </c>
      <c r="O82" s="335">
        <f t="shared" si="23"/>
        <v>0</v>
      </c>
      <c r="P82" s="335">
        <f t="shared" si="23"/>
        <v>0</v>
      </c>
      <c r="Q82" s="335">
        <f t="shared" si="23"/>
        <v>0</v>
      </c>
      <c r="R82" s="335">
        <f t="shared" si="23"/>
        <v>0</v>
      </c>
      <c r="S82" s="335">
        <f t="shared" si="23"/>
        <v>0</v>
      </c>
      <c r="T82" s="335">
        <f t="shared" si="23"/>
        <v>0</v>
      </c>
      <c r="U82" s="335">
        <f t="shared" si="23"/>
        <v>0</v>
      </c>
      <c r="V82" s="335">
        <f t="shared" si="23"/>
        <v>0</v>
      </c>
      <c r="W82" s="335">
        <f t="shared" si="23"/>
        <v>0</v>
      </c>
      <c r="X82" s="335">
        <f t="shared" si="23"/>
        <v>0</v>
      </c>
      <c r="Y82" s="335">
        <f t="shared" si="23"/>
        <v>0</v>
      </c>
      <c r="Z82" s="335">
        <f t="shared" si="23"/>
        <v>0</v>
      </c>
      <c r="AA82" s="335">
        <f t="shared" si="23"/>
        <v>0</v>
      </c>
      <c r="AB82" s="335">
        <f t="shared" si="23"/>
        <v>0</v>
      </c>
      <c r="AC82" s="335">
        <f t="shared" si="23"/>
        <v>0</v>
      </c>
      <c r="AD82" s="335">
        <f t="shared" si="23"/>
        <v>0</v>
      </c>
      <c r="AE82" s="335">
        <f t="shared" si="23"/>
        <v>0</v>
      </c>
      <c r="AF82" s="335">
        <f t="shared" si="23"/>
        <v>0</v>
      </c>
      <c r="AG82" s="335">
        <f t="shared" si="23"/>
        <v>0</v>
      </c>
      <c r="AH82" s="335">
        <f t="shared" si="23"/>
        <v>0</v>
      </c>
      <c r="AI82" s="335">
        <f t="shared" si="23"/>
        <v>0</v>
      </c>
      <c r="AJ82" s="335">
        <f t="shared" si="23"/>
        <v>0</v>
      </c>
      <c r="AK82" s="335">
        <f t="shared" si="23"/>
        <v>0</v>
      </c>
      <c r="AL82" s="335">
        <f t="shared" si="23"/>
        <v>0</v>
      </c>
      <c r="AM82" s="335">
        <f t="shared" si="23"/>
        <v>0</v>
      </c>
      <c r="AN82" s="335">
        <f t="shared" si="23"/>
        <v>0</v>
      </c>
      <c r="AO82" s="335">
        <f t="shared" si="23"/>
        <v>0</v>
      </c>
      <c r="AP82" s="335">
        <f t="shared" si="23"/>
        <v>0</v>
      </c>
      <c r="AQ82" s="335">
        <f t="shared" si="23"/>
        <v>0</v>
      </c>
    </row>
    <row r="83" spans="2:43" x14ac:dyDescent="0.3">
      <c r="B83" s="314" t="s">
        <v>521</v>
      </c>
      <c r="C83" s="321">
        <f t="shared" si="19"/>
        <v>0</v>
      </c>
      <c r="D83" s="328">
        <f>D76+D78+D79+D80+D81</f>
        <v>0</v>
      </c>
      <c r="E83" s="328">
        <f t="shared" ref="E83:AQ83" si="24">E76+E78+E79+E80+E81</f>
        <v>0</v>
      </c>
      <c r="F83" s="328">
        <f t="shared" si="24"/>
        <v>0</v>
      </c>
      <c r="G83" s="328">
        <f t="shared" si="24"/>
        <v>0</v>
      </c>
      <c r="H83" s="328">
        <f t="shared" si="24"/>
        <v>0</v>
      </c>
      <c r="I83" s="328">
        <f t="shared" si="24"/>
        <v>0</v>
      </c>
      <c r="J83" s="328">
        <f t="shared" si="24"/>
        <v>0</v>
      </c>
      <c r="K83" s="328">
        <f t="shared" si="24"/>
        <v>0</v>
      </c>
      <c r="L83" s="328">
        <f t="shared" si="24"/>
        <v>0</v>
      </c>
      <c r="M83" s="328">
        <f t="shared" si="24"/>
        <v>0</v>
      </c>
      <c r="N83" s="328">
        <f t="shared" si="24"/>
        <v>0</v>
      </c>
      <c r="O83" s="328">
        <f t="shared" si="24"/>
        <v>0</v>
      </c>
      <c r="P83" s="328">
        <f t="shared" si="24"/>
        <v>0</v>
      </c>
      <c r="Q83" s="328">
        <f t="shared" si="24"/>
        <v>0</v>
      </c>
      <c r="R83" s="328">
        <f t="shared" si="24"/>
        <v>0</v>
      </c>
      <c r="S83" s="328">
        <f t="shared" si="24"/>
        <v>0</v>
      </c>
      <c r="T83" s="328">
        <f t="shared" si="24"/>
        <v>0</v>
      </c>
      <c r="U83" s="328">
        <f t="shared" si="24"/>
        <v>0</v>
      </c>
      <c r="V83" s="328">
        <f t="shared" si="24"/>
        <v>0</v>
      </c>
      <c r="W83" s="328">
        <f t="shared" si="24"/>
        <v>0</v>
      </c>
      <c r="X83" s="328">
        <f t="shared" si="24"/>
        <v>0</v>
      </c>
      <c r="Y83" s="328">
        <f t="shared" si="24"/>
        <v>0</v>
      </c>
      <c r="Z83" s="328">
        <f t="shared" si="24"/>
        <v>0</v>
      </c>
      <c r="AA83" s="328">
        <f t="shared" si="24"/>
        <v>0</v>
      </c>
      <c r="AB83" s="328">
        <f t="shared" si="24"/>
        <v>0</v>
      </c>
      <c r="AC83" s="328">
        <f t="shared" si="24"/>
        <v>0</v>
      </c>
      <c r="AD83" s="328">
        <f t="shared" si="24"/>
        <v>0</v>
      </c>
      <c r="AE83" s="328">
        <f t="shared" si="24"/>
        <v>0</v>
      </c>
      <c r="AF83" s="328">
        <f t="shared" si="24"/>
        <v>0</v>
      </c>
      <c r="AG83" s="328">
        <f t="shared" si="24"/>
        <v>0</v>
      </c>
      <c r="AH83" s="328">
        <f t="shared" si="24"/>
        <v>0</v>
      </c>
      <c r="AI83" s="328">
        <f t="shared" si="24"/>
        <v>0</v>
      </c>
      <c r="AJ83" s="328">
        <f t="shared" si="24"/>
        <v>0</v>
      </c>
      <c r="AK83" s="328">
        <f t="shared" si="24"/>
        <v>0</v>
      </c>
      <c r="AL83" s="328">
        <f t="shared" si="24"/>
        <v>0</v>
      </c>
      <c r="AM83" s="328">
        <f t="shared" si="24"/>
        <v>0</v>
      </c>
      <c r="AN83" s="328">
        <f t="shared" si="24"/>
        <v>0</v>
      </c>
      <c r="AO83" s="328">
        <f t="shared" si="24"/>
        <v>0</v>
      </c>
      <c r="AP83" s="328">
        <f t="shared" si="24"/>
        <v>0</v>
      </c>
      <c r="AQ83" s="328">
        <f t="shared" si="24"/>
        <v>0</v>
      </c>
    </row>
    <row r="84" spans="2:43" x14ac:dyDescent="0.3">
      <c r="B84" s="326" t="s">
        <v>522</v>
      </c>
      <c r="C84" s="324">
        <f>SUM(D84:AQ84)</f>
        <v>0</v>
      </c>
      <c r="D84" s="329">
        <f>D77</f>
        <v>0</v>
      </c>
      <c r="E84" s="329">
        <f t="shared" ref="E84:AQ84" si="25">E77</f>
        <v>0</v>
      </c>
      <c r="F84" s="329">
        <f t="shared" si="25"/>
        <v>0</v>
      </c>
      <c r="G84" s="329">
        <f t="shared" si="25"/>
        <v>0</v>
      </c>
      <c r="H84" s="329">
        <f t="shared" si="25"/>
        <v>0</v>
      </c>
      <c r="I84" s="329">
        <f t="shared" si="25"/>
        <v>0</v>
      </c>
      <c r="J84" s="329">
        <f t="shared" si="25"/>
        <v>0</v>
      </c>
      <c r="K84" s="329">
        <f t="shared" si="25"/>
        <v>0</v>
      </c>
      <c r="L84" s="329">
        <f t="shared" si="25"/>
        <v>0</v>
      </c>
      <c r="M84" s="329">
        <f t="shared" si="25"/>
        <v>0</v>
      </c>
      <c r="N84" s="329">
        <f t="shared" si="25"/>
        <v>0</v>
      </c>
      <c r="O84" s="329">
        <f t="shared" si="25"/>
        <v>0</v>
      </c>
      <c r="P84" s="329">
        <f t="shared" si="25"/>
        <v>0</v>
      </c>
      <c r="Q84" s="329">
        <f t="shared" si="25"/>
        <v>0</v>
      </c>
      <c r="R84" s="329">
        <f t="shared" si="25"/>
        <v>0</v>
      </c>
      <c r="S84" s="329">
        <f t="shared" si="25"/>
        <v>0</v>
      </c>
      <c r="T84" s="329">
        <f t="shared" si="25"/>
        <v>0</v>
      </c>
      <c r="U84" s="329">
        <f t="shared" si="25"/>
        <v>0</v>
      </c>
      <c r="V84" s="329">
        <f t="shared" si="25"/>
        <v>0</v>
      </c>
      <c r="W84" s="329">
        <f t="shared" si="25"/>
        <v>0</v>
      </c>
      <c r="X84" s="329">
        <f t="shared" si="25"/>
        <v>0</v>
      </c>
      <c r="Y84" s="329">
        <f t="shared" si="25"/>
        <v>0</v>
      </c>
      <c r="Z84" s="329">
        <f t="shared" si="25"/>
        <v>0</v>
      </c>
      <c r="AA84" s="329">
        <f t="shared" si="25"/>
        <v>0</v>
      </c>
      <c r="AB84" s="329">
        <f t="shared" si="25"/>
        <v>0</v>
      </c>
      <c r="AC84" s="329">
        <f t="shared" si="25"/>
        <v>0</v>
      </c>
      <c r="AD84" s="329">
        <f t="shared" si="25"/>
        <v>0</v>
      </c>
      <c r="AE84" s="329">
        <f t="shared" si="25"/>
        <v>0</v>
      </c>
      <c r="AF84" s="329">
        <f t="shared" si="25"/>
        <v>0</v>
      </c>
      <c r="AG84" s="329">
        <f t="shared" si="25"/>
        <v>0</v>
      </c>
      <c r="AH84" s="329">
        <f t="shared" si="25"/>
        <v>0</v>
      </c>
      <c r="AI84" s="329">
        <f t="shared" si="25"/>
        <v>0</v>
      </c>
      <c r="AJ84" s="329">
        <f t="shared" si="25"/>
        <v>0</v>
      </c>
      <c r="AK84" s="329">
        <f t="shared" si="25"/>
        <v>0</v>
      </c>
      <c r="AL84" s="329">
        <f t="shared" si="25"/>
        <v>0</v>
      </c>
      <c r="AM84" s="329">
        <f t="shared" si="25"/>
        <v>0</v>
      </c>
      <c r="AN84" s="329">
        <f t="shared" si="25"/>
        <v>0</v>
      </c>
      <c r="AO84" s="329">
        <f t="shared" si="25"/>
        <v>0</v>
      </c>
      <c r="AP84" s="329">
        <f t="shared" si="25"/>
        <v>0</v>
      </c>
      <c r="AQ84" s="329">
        <f t="shared" si="25"/>
        <v>0</v>
      </c>
    </row>
    <row r="85" spans="2:43" x14ac:dyDescent="0.3">
      <c r="B85" s="336"/>
      <c r="C85" s="337"/>
      <c r="D85" s="338"/>
      <c r="E85" s="338"/>
      <c r="F85" s="338"/>
      <c r="G85" s="338"/>
      <c r="H85" s="338"/>
      <c r="I85" s="338"/>
      <c r="J85" s="338"/>
      <c r="K85" s="338"/>
      <c r="L85" s="338"/>
      <c r="M85" s="338"/>
      <c r="N85" s="338"/>
      <c r="O85" s="338"/>
      <c r="P85" s="338"/>
      <c r="Q85" s="338"/>
      <c r="R85" s="338"/>
      <c r="S85" s="338"/>
      <c r="T85" s="338"/>
      <c r="U85" s="338"/>
      <c r="V85" s="338"/>
      <c r="W85" s="338"/>
      <c r="X85" s="338"/>
      <c r="Y85" s="338"/>
      <c r="Z85" s="338"/>
      <c r="AA85" s="338"/>
      <c r="AB85" s="338"/>
      <c r="AC85" s="338"/>
      <c r="AD85" s="338"/>
      <c r="AE85" s="338"/>
      <c r="AF85" s="338"/>
      <c r="AG85" s="338"/>
    </row>
    <row r="87" spans="2:43" x14ac:dyDescent="0.3">
      <c r="B87" s="317" t="s">
        <v>524</v>
      </c>
      <c r="C87" s="345" t="s">
        <v>9</v>
      </c>
    </row>
    <row r="88" spans="2:43" x14ac:dyDescent="0.3">
      <c r="B88" s="339" t="s">
        <v>133</v>
      </c>
      <c r="C88" s="321">
        <f>SUM(D88:AQ88)</f>
        <v>0</v>
      </c>
      <c r="D88" s="328">
        <f>D82*Parametre!$C$291</f>
        <v>0</v>
      </c>
      <c r="E88" s="328">
        <f>E82*Parametre!$C$291</f>
        <v>0</v>
      </c>
      <c r="F88" s="328">
        <f>F82*Parametre!$C$291</f>
        <v>0</v>
      </c>
      <c r="G88" s="328">
        <f>G82*Parametre!$C$291</f>
        <v>0</v>
      </c>
      <c r="H88" s="328">
        <f>H82*Parametre!$C$291</f>
        <v>0</v>
      </c>
      <c r="I88" s="328">
        <f>I82*Parametre!$C$291</f>
        <v>0</v>
      </c>
      <c r="J88" s="328">
        <f>J82*Parametre!$C$291</f>
        <v>0</v>
      </c>
      <c r="K88" s="328">
        <f>K82*Parametre!$C$291</f>
        <v>0</v>
      </c>
      <c r="L88" s="328">
        <f>L82*Parametre!$C$291</f>
        <v>0</v>
      </c>
      <c r="M88" s="328">
        <f>M82*Parametre!$C$291</f>
        <v>0</v>
      </c>
      <c r="N88" s="328">
        <f>N82*Parametre!$C$291</f>
        <v>0</v>
      </c>
      <c r="O88" s="328">
        <f>O82*Parametre!$C$291</f>
        <v>0</v>
      </c>
      <c r="P88" s="328">
        <f>P82*Parametre!$C$291</f>
        <v>0</v>
      </c>
      <c r="Q88" s="328">
        <f>Q82*Parametre!$C$291</f>
        <v>0</v>
      </c>
      <c r="R88" s="328">
        <f>R82*Parametre!$C$291</f>
        <v>0</v>
      </c>
      <c r="S88" s="328">
        <f>S82*Parametre!$C$291</f>
        <v>0</v>
      </c>
      <c r="T88" s="328">
        <f>T82*Parametre!$C$291</f>
        <v>0</v>
      </c>
      <c r="U88" s="328">
        <f>U82*Parametre!$C$291</f>
        <v>0</v>
      </c>
      <c r="V88" s="328">
        <f>V82*Parametre!$C$291</f>
        <v>0</v>
      </c>
      <c r="W88" s="328">
        <f>W82*Parametre!$C$291</f>
        <v>0</v>
      </c>
      <c r="X88" s="328">
        <f>X82*Parametre!$C$291</f>
        <v>0</v>
      </c>
      <c r="Y88" s="328">
        <f>Y82*Parametre!$C$291</f>
        <v>0</v>
      </c>
      <c r="Z88" s="328">
        <f>Z82*Parametre!$C$291</f>
        <v>0</v>
      </c>
      <c r="AA88" s="328">
        <f>AA82*Parametre!$C$291</f>
        <v>0</v>
      </c>
      <c r="AB88" s="328">
        <f>AB82*Parametre!$C$291</f>
        <v>0</v>
      </c>
      <c r="AC88" s="328">
        <f>AC82*Parametre!$C$291</f>
        <v>0</v>
      </c>
      <c r="AD88" s="328">
        <f>AD82*Parametre!$C$291</f>
        <v>0</v>
      </c>
      <c r="AE88" s="328">
        <f>AE82*Parametre!$C$291</f>
        <v>0</v>
      </c>
      <c r="AF88" s="328">
        <f>AF82*Parametre!$C$291</f>
        <v>0</v>
      </c>
      <c r="AG88" s="328">
        <f>AG82*Parametre!$C$291</f>
        <v>0</v>
      </c>
      <c r="AH88" s="328">
        <f>AH82*Parametre!$C$291</f>
        <v>0</v>
      </c>
      <c r="AI88" s="328">
        <f>AI82*Parametre!$C$291</f>
        <v>0</v>
      </c>
      <c r="AJ88" s="328">
        <f>AJ82*Parametre!$C$291</f>
        <v>0</v>
      </c>
      <c r="AK88" s="328">
        <f>AK82*Parametre!$C$291</f>
        <v>0</v>
      </c>
      <c r="AL88" s="328">
        <f>AL82*Parametre!$C$291</f>
        <v>0</v>
      </c>
      <c r="AM88" s="328">
        <f>AM82*Parametre!$C$291</f>
        <v>0</v>
      </c>
      <c r="AN88" s="328">
        <f>AN82*Parametre!$C$291</f>
        <v>0</v>
      </c>
      <c r="AO88" s="328">
        <f>AO82*Parametre!$C$291</f>
        <v>0</v>
      </c>
      <c r="AP88" s="328">
        <f>AP82*Parametre!$C$291</f>
        <v>0</v>
      </c>
      <c r="AQ88" s="328">
        <f>AQ82*Parametre!$C$291</f>
        <v>0</v>
      </c>
    </row>
    <row r="89" spans="2:43" x14ac:dyDescent="0.3">
      <c r="B89" s="339" t="s">
        <v>134</v>
      </c>
      <c r="C89" s="321">
        <f>SUM(D89:AQ89)</f>
        <v>0</v>
      </c>
      <c r="D89" s="328">
        <f>D83*Parametre!$C$292</f>
        <v>0</v>
      </c>
      <c r="E89" s="328">
        <f>E83*Parametre!$C$292</f>
        <v>0</v>
      </c>
      <c r="F89" s="328">
        <f>F83*Parametre!$C$292</f>
        <v>0</v>
      </c>
      <c r="G89" s="328">
        <f>G83*Parametre!$C$292</f>
        <v>0</v>
      </c>
      <c r="H89" s="328">
        <f>H83*Parametre!$C$292</f>
        <v>0</v>
      </c>
      <c r="I89" s="328">
        <f>I83*Parametre!$C$292</f>
        <v>0</v>
      </c>
      <c r="J89" s="328">
        <f>J83*Parametre!$C$292</f>
        <v>0</v>
      </c>
      <c r="K89" s="328">
        <f>K83*Parametre!$C$292</f>
        <v>0</v>
      </c>
      <c r="L89" s="328">
        <f>L83*Parametre!$C$292</f>
        <v>0</v>
      </c>
      <c r="M89" s="328">
        <f>M83*Parametre!$C$292</f>
        <v>0</v>
      </c>
      <c r="N89" s="328">
        <f>N83*Parametre!$C$292</f>
        <v>0</v>
      </c>
      <c r="O89" s="328">
        <f>O83*Parametre!$C$292</f>
        <v>0</v>
      </c>
      <c r="P89" s="328">
        <f>P83*Parametre!$C$292</f>
        <v>0</v>
      </c>
      <c r="Q89" s="328">
        <f>Q83*Parametre!$C$292</f>
        <v>0</v>
      </c>
      <c r="R89" s="328">
        <f>R83*Parametre!$C$292</f>
        <v>0</v>
      </c>
      <c r="S89" s="328">
        <f>S83*Parametre!$C$292</f>
        <v>0</v>
      </c>
      <c r="T89" s="328">
        <f>T83*Parametre!$C$292</f>
        <v>0</v>
      </c>
      <c r="U89" s="328">
        <f>U83*Parametre!$C$292</f>
        <v>0</v>
      </c>
      <c r="V89" s="328">
        <f>V83*Parametre!$C$292</f>
        <v>0</v>
      </c>
      <c r="W89" s="328">
        <f>W83*Parametre!$C$292</f>
        <v>0</v>
      </c>
      <c r="X89" s="328">
        <f>X83*Parametre!$C$292</f>
        <v>0</v>
      </c>
      <c r="Y89" s="328">
        <f>Y83*Parametre!$C$292</f>
        <v>0</v>
      </c>
      <c r="Z89" s="328">
        <f>Z83*Parametre!$C$292</f>
        <v>0</v>
      </c>
      <c r="AA89" s="328">
        <f>AA83*Parametre!$C$292</f>
        <v>0</v>
      </c>
      <c r="AB89" s="328">
        <f>AB83*Parametre!$C$292</f>
        <v>0</v>
      </c>
      <c r="AC89" s="328">
        <f>AC83*Parametre!$C$292</f>
        <v>0</v>
      </c>
      <c r="AD89" s="328">
        <f>AD83*Parametre!$C$292</f>
        <v>0</v>
      </c>
      <c r="AE89" s="328">
        <f>AE83*Parametre!$C$292</f>
        <v>0</v>
      </c>
      <c r="AF89" s="328">
        <f>AF83*Parametre!$C$292</f>
        <v>0</v>
      </c>
      <c r="AG89" s="328">
        <f>AG83*Parametre!$C$292</f>
        <v>0</v>
      </c>
      <c r="AH89" s="328">
        <f>AH83*Parametre!$C$292</f>
        <v>0</v>
      </c>
      <c r="AI89" s="328">
        <f>AI83*Parametre!$C$292</f>
        <v>0</v>
      </c>
      <c r="AJ89" s="328">
        <f>AJ83*Parametre!$C$292</f>
        <v>0</v>
      </c>
      <c r="AK89" s="328">
        <f>AK83*Parametre!$C$292</f>
        <v>0</v>
      </c>
      <c r="AL89" s="328">
        <f>AL83*Parametre!$C$292</f>
        <v>0</v>
      </c>
      <c r="AM89" s="328">
        <f>AM83*Parametre!$C$292</f>
        <v>0</v>
      </c>
      <c r="AN89" s="328">
        <f>AN83*Parametre!$C$292</f>
        <v>0</v>
      </c>
      <c r="AO89" s="328">
        <f>AO83*Parametre!$C$292</f>
        <v>0</v>
      </c>
      <c r="AP89" s="328">
        <f>AP83*Parametre!$C$292</f>
        <v>0</v>
      </c>
      <c r="AQ89" s="328">
        <f>AQ83*Parametre!$C$292</f>
        <v>0</v>
      </c>
    </row>
    <row r="90" spans="2:43" x14ac:dyDescent="0.3">
      <c r="B90" s="326" t="s">
        <v>523</v>
      </c>
      <c r="C90" s="324">
        <f>SUM(D90:AQ90)</f>
        <v>0</v>
      </c>
      <c r="D90" s="341">
        <f>D84*Parametre!$C$293</f>
        <v>0</v>
      </c>
      <c r="E90" s="341">
        <f>E84*Parametre!$C$293</f>
        <v>0</v>
      </c>
      <c r="F90" s="341">
        <f>F84*Parametre!$C$293</f>
        <v>0</v>
      </c>
      <c r="G90" s="341">
        <f>G84*Parametre!$C$293</f>
        <v>0</v>
      </c>
      <c r="H90" s="341">
        <f>H84*Parametre!$C$293</f>
        <v>0</v>
      </c>
      <c r="I90" s="341">
        <f>I84*Parametre!$C$293</f>
        <v>0</v>
      </c>
      <c r="J90" s="341">
        <f>J84*Parametre!$C$293</f>
        <v>0</v>
      </c>
      <c r="K90" s="341">
        <f>K84*Parametre!$C$293</f>
        <v>0</v>
      </c>
      <c r="L90" s="341">
        <f>L84*Parametre!$C$293</f>
        <v>0</v>
      </c>
      <c r="M90" s="341">
        <f>M84*Parametre!$C$293</f>
        <v>0</v>
      </c>
      <c r="N90" s="341">
        <f>N84*Parametre!$C$293</f>
        <v>0</v>
      </c>
      <c r="O90" s="341">
        <f>O84*Parametre!$C$293</f>
        <v>0</v>
      </c>
      <c r="P90" s="341">
        <f>P84*Parametre!$C$293</f>
        <v>0</v>
      </c>
      <c r="Q90" s="341">
        <f>Q84*Parametre!$C$293</f>
        <v>0</v>
      </c>
      <c r="R90" s="341">
        <f>R84*Parametre!$C$293</f>
        <v>0</v>
      </c>
      <c r="S90" s="341">
        <f>S84*Parametre!$C$293</f>
        <v>0</v>
      </c>
      <c r="T90" s="341">
        <f>T84*Parametre!$C$293</f>
        <v>0</v>
      </c>
      <c r="U90" s="341">
        <f>U84*Parametre!$C$293</f>
        <v>0</v>
      </c>
      <c r="V90" s="341">
        <f>V84*Parametre!$C$293</f>
        <v>0</v>
      </c>
      <c r="W90" s="341">
        <f>W84*Parametre!$C$293</f>
        <v>0</v>
      </c>
      <c r="X90" s="341">
        <f>X84*Parametre!$C$293</f>
        <v>0</v>
      </c>
      <c r="Y90" s="341">
        <f>Y84*Parametre!$C$293</f>
        <v>0</v>
      </c>
      <c r="Z90" s="341">
        <f>Z84*Parametre!$C$293</f>
        <v>0</v>
      </c>
      <c r="AA90" s="341">
        <f>AA84*Parametre!$C$293</f>
        <v>0</v>
      </c>
      <c r="AB90" s="341">
        <f>AB84*Parametre!$C$293</f>
        <v>0</v>
      </c>
      <c r="AC90" s="341">
        <f>AC84*Parametre!$C$293</f>
        <v>0</v>
      </c>
      <c r="AD90" s="341">
        <f>AD84*Parametre!$C$293</f>
        <v>0</v>
      </c>
      <c r="AE90" s="341">
        <f>AE84*Parametre!$C$293</f>
        <v>0</v>
      </c>
      <c r="AF90" s="341">
        <f>AF84*Parametre!$C$293</f>
        <v>0</v>
      </c>
      <c r="AG90" s="341">
        <f>AG84*Parametre!$C$293</f>
        <v>0</v>
      </c>
      <c r="AH90" s="341">
        <f>AH84*Parametre!$C$293</f>
        <v>0</v>
      </c>
      <c r="AI90" s="341">
        <f>AI84*Parametre!$C$293</f>
        <v>0</v>
      </c>
      <c r="AJ90" s="341">
        <f>AJ84*Parametre!$C$293</f>
        <v>0</v>
      </c>
      <c r="AK90" s="341">
        <f>AK84*Parametre!$C$293</f>
        <v>0</v>
      </c>
      <c r="AL90" s="341">
        <f>AL84*Parametre!$C$293</f>
        <v>0</v>
      </c>
      <c r="AM90" s="341">
        <f>AM84*Parametre!$C$293</f>
        <v>0</v>
      </c>
      <c r="AN90" s="341">
        <f>AN84*Parametre!$C$293</f>
        <v>0</v>
      </c>
      <c r="AO90" s="341">
        <f>AO84*Parametre!$C$293</f>
        <v>0</v>
      </c>
      <c r="AP90" s="341">
        <f>AP84*Parametre!$C$293</f>
        <v>0</v>
      </c>
      <c r="AQ90" s="341">
        <f>AQ84*Parametre!$C$293</f>
        <v>0</v>
      </c>
    </row>
    <row r="91" spans="2:43" x14ac:dyDescent="0.3">
      <c r="B91" s="342" t="s">
        <v>9</v>
      </c>
      <c r="C91" s="343">
        <f>SUM(D91:AQ91)</f>
        <v>0</v>
      </c>
      <c r="D91" s="344">
        <f>SUM(D88:D90)</f>
        <v>0</v>
      </c>
      <c r="E91" s="344">
        <f t="shared" ref="E91:AQ91" si="26">SUM(E88:E90)</f>
        <v>0</v>
      </c>
      <c r="F91" s="344">
        <f t="shared" si="26"/>
        <v>0</v>
      </c>
      <c r="G91" s="344">
        <f t="shared" si="26"/>
        <v>0</v>
      </c>
      <c r="H91" s="344">
        <f t="shared" si="26"/>
        <v>0</v>
      </c>
      <c r="I91" s="344">
        <f t="shared" si="26"/>
        <v>0</v>
      </c>
      <c r="J91" s="344">
        <f t="shared" si="26"/>
        <v>0</v>
      </c>
      <c r="K91" s="344">
        <f t="shared" si="26"/>
        <v>0</v>
      </c>
      <c r="L91" s="344">
        <f t="shared" si="26"/>
        <v>0</v>
      </c>
      <c r="M91" s="344">
        <f t="shared" si="26"/>
        <v>0</v>
      </c>
      <c r="N91" s="344">
        <f t="shared" si="26"/>
        <v>0</v>
      </c>
      <c r="O91" s="344">
        <f t="shared" si="26"/>
        <v>0</v>
      </c>
      <c r="P91" s="344">
        <f t="shared" si="26"/>
        <v>0</v>
      </c>
      <c r="Q91" s="344">
        <f t="shared" si="26"/>
        <v>0</v>
      </c>
      <c r="R91" s="344">
        <f t="shared" si="26"/>
        <v>0</v>
      </c>
      <c r="S91" s="344">
        <f t="shared" si="26"/>
        <v>0</v>
      </c>
      <c r="T91" s="344">
        <f t="shared" si="26"/>
        <v>0</v>
      </c>
      <c r="U91" s="344">
        <f t="shared" si="26"/>
        <v>0</v>
      </c>
      <c r="V91" s="344">
        <f t="shared" si="26"/>
        <v>0</v>
      </c>
      <c r="W91" s="344">
        <f t="shared" si="26"/>
        <v>0</v>
      </c>
      <c r="X91" s="344">
        <f t="shared" si="26"/>
        <v>0</v>
      </c>
      <c r="Y91" s="344">
        <f t="shared" si="26"/>
        <v>0</v>
      </c>
      <c r="Z91" s="344">
        <f t="shared" si="26"/>
        <v>0</v>
      </c>
      <c r="AA91" s="344">
        <f t="shared" si="26"/>
        <v>0</v>
      </c>
      <c r="AB91" s="344">
        <f t="shared" si="26"/>
        <v>0</v>
      </c>
      <c r="AC91" s="344">
        <f t="shared" si="26"/>
        <v>0</v>
      </c>
      <c r="AD91" s="344">
        <f t="shared" si="26"/>
        <v>0</v>
      </c>
      <c r="AE91" s="344">
        <f t="shared" si="26"/>
        <v>0</v>
      </c>
      <c r="AF91" s="344">
        <f t="shared" si="26"/>
        <v>0</v>
      </c>
      <c r="AG91" s="344">
        <f t="shared" si="26"/>
        <v>0</v>
      </c>
      <c r="AH91" s="344">
        <f t="shared" si="26"/>
        <v>0</v>
      </c>
      <c r="AI91" s="344">
        <f t="shared" si="26"/>
        <v>0</v>
      </c>
      <c r="AJ91" s="344">
        <f t="shared" si="26"/>
        <v>0</v>
      </c>
      <c r="AK91" s="344">
        <f t="shared" si="26"/>
        <v>0</v>
      </c>
      <c r="AL91" s="344">
        <f t="shared" si="26"/>
        <v>0</v>
      </c>
      <c r="AM91" s="344">
        <f t="shared" si="26"/>
        <v>0</v>
      </c>
      <c r="AN91" s="344">
        <f t="shared" si="26"/>
        <v>0</v>
      </c>
      <c r="AO91" s="344">
        <f t="shared" si="26"/>
        <v>0</v>
      </c>
      <c r="AP91" s="344">
        <f t="shared" si="26"/>
        <v>0</v>
      </c>
      <c r="AQ91" s="344">
        <f t="shared" si="26"/>
        <v>0</v>
      </c>
    </row>
    <row r="94" spans="2:43" x14ac:dyDescent="0.3">
      <c r="B94" s="317" t="s">
        <v>532</v>
      </c>
      <c r="C94" s="345" t="s">
        <v>9</v>
      </c>
    </row>
    <row r="95" spans="2:43" x14ac:dyDescent="0.3">
      <c r="B95" s="339" t="s">
        <v>133</v>
      </c>
      <c r="C95" s="321">
        <f>SUM(D95:AQ95)</f>
        <v>0</v>
      </c>
      <c r="D95" s="321">
        <f>D42+D88</f>
        <v>0</v>
      </c>
      <c r="E95" s="321">
        <f t="shared" ref="E95:AQ97" si="27">E42+E88</f>
        <v>0</v>
      </c>
      <c r="F95" s="321">
        <f t="shared" si="27"/>
        <v>0</v>
      </c>
      <c r="G95" s="321">
        <f t="shared" si="27"/>
        <v>0</v>
      </c>
      <c r="H95" s="321">
        <f t="shared" si="27"/>
        <v>0</v>
      </c>
      <c r="I95" s="321">
        <f t="shared" si="27"/>
        <v>0</v>
      </c>
      <c r="J95" s="321">
        <f t="shared" si="27"/>
        <v>0</v>
      </c>
      <c r="K95" s="321">
        <f t="shared" si="27"/>
        <v>0</v>
      </c>
      <c r="L95" s="321">
        <f t="shared" si="27"/>
        <v>0</v>
      </c>
      <c r="M95" s="321">
        <f t="shared" si="27"/>
        <v>0</v>
      </c>
      <c r="N95" s="321">
        <f t="shared" si="27"/>
        <v>0</v>
      </c>
      <c r="O95" s="321">
        <f t="shared" si="27"/>
        <v>0</v>
      </c>
      <c r="P95" s="321">
        <f t="shared" si="27"/>
        <v>0</v>
      </c>
      <c r="Q95" s="321">
        <f t="shared" si="27"/>
        <v>0</v>
      </c>
      <c r="R95" s="321">
        <f t="shared" si="27"/>
        <v>0</v>
      </c>
      <c r="S95" s="321">
        <f t="shared" si="27"/>
        <v>0</v>
      </c>
      <c r="T95" s="321">
        <f t="shared" si="27"/>
        <v>0</v>
      </c>
      <c r="U95" s="321">
        <f t="shared" si="27"/>
        <v>0</v>
      </c>
      <c r="V95" s="321">
        <f t="shared" si="27"/>
        <v>0</v>
      </c>
      <c r="W95" s="321">
        <f t="shared" si="27"/>
        <v>0</v>
      </c>
      <c r="X95" s="321">
        <f t="shared" si="27"/>
        <v>0</v>
      </c>
      <c r="Y95" s="321">
        <f t="shared" si="27"/>
        <v>0</v>
      </c>
      <c r="Z95" s="321">
        <f t="shared" si="27"/>
        <v>0</v>
      </c>
      <c r="AA95" s="321">
        <f t="shared" si="27"/>
        <v>0</v>
      </c>
      <c r="AB95" s="321">
        <f t="shared" si="27"/>
        <v>0</v>
      </c>
      <c r="AC95" s="321">
        <f t="shared" si="27"/>
        <v>0</v>
      </c>
      <c r="AD95" s="321">
        <f t="shared" si="27"/>
        <v>0</v>
      </c>
      <c r="AE95" s="321">
        <f t="shared" si="27"/>
        <v>0</v>
      </c>
      <c r="AF95" s="321">
        <f t="shared" si="27"/>
        <v>0</v>
      </c>
      <c r="AG95" s="321">
        <f t="shared" si="27"/>
        <v>0</v>
      </c>
      <c r="AH95" s="321">
        <f t="shared" si="27"/>
        <v>0</v>
      </c>
      <c r="AI95" s="321">
        <f t="shared" si="27"/>
        <v>0</v>
      </c>
      <c r="AJ95" s="321">
        <f t="shared" si="27"/>
        <v>0</v>
      </c>
      <c r="AK95" s="321">
        <f t="shared" si="27"/>
        <v>0</v>
      </c>
      <c r="AL95" s="321">
        <f t="shared" si="27"/>
        <v>0</v>
      </c>
      <c r="AM95" s="321">
        <f t="shared" si="27"/>
        <v>0</v>
      </c>
      <c r="AN95" s="321">
        <f t="shared" si="27"/>
        <v>0</v>
      </c>
      <c r="AO95" s="321">
        <f t="shared" si="27"/>
        <v>0</v>
      </c>
      <c r="AP95" s="321">
        <f t="shared" si="27"/>
        <v>0</v>
      </c>
      <c r="AQ95" s="321">
        <f t="shared" si="27"/>
        <v>0</v>
      </c>
    </row>
    <row r="96" spans="2:43" x14ac:dyDescent="0.3">
      <c r="B96" s="339" t="s">
        <v>134</v>
      </c>
      <c r="C96" s="321">
        <f>SUM(D96:AQ96)</f>
        <v>0</v>
      </c>
      <c r="D96" s="321">
        <f>D43+D89</f>
        <v>0</v>
      </c>
      <c r="E96" s="321">
        <f t="shared" si="27"/>
        <v>0</v>
      </c>
      <c r="F96" s="321">
        <f t="shared" si="27"/>
        <v>0</v>
      </c>
      <c r="G96" s="321">
        <f t="shared" si="27"/>
        <v>0</v>
      </c>
      <c r="H96" s="321">
        <f t="shared" si="27"/>
        <v>0</v>
      </c>
      <c r="I96" s="321">
        <f t="shared" si="27"/>
        <v>0</v>
      </c>
      <c r="J96" s="321">
        <f t="shared" si="27"/>
        <v>0</v>
      </c>
      <c r="K96" s="321">
        <f t="shared" si="27"/>
        <v>0</v>
      </c>
      <c r="L96" s="321">
        <f t="shared" si="27"/>
        <v>0</v>
      </c>
      <c r="M96" s="321">
        <f t="shared" si="27"/>
        <v>0</v>
      </c>
      <c r="N96" s="321">
        <f t="shared" si="27"/>
        <v>0</v>
      </c>
      <c r="O96" s="321">
        <f t="shared" si="27"/>
        <v>0</v>
      </c>
      <c r="P96" s="321">
        <f t="shared" si="27"/>
        <v>0</v>
      </c>
      <c r="Q96" s="321">
        <f t="shared" si="27"/>
        <v>0</v>
      </c>
      <c r="R96" s="321">
        <f t="shared" si="27"/>
        <v>0</v>
      </c>
      <c r="S96" s="321">
        <f t="shared" si="27"/>
        <v>0</v>
      </c>
      <c r="T96" s="321">
        <f t="shared" si="27"/>
        <v>0</v>
      </c>
      <c r="U96" s="321">
        <f t="shared" si="27"/>
        <v>0</v>
      </c>
      <c r="V96" s="321">
        <f t="shared" si="27"/>
        <v>0</v>
      </c>
      <c r="W96" s="321">
        <f t="shared" si="27"/>
        <v>0</v>
      </c>
      <c r="X96" s="321">
        <f t="shared" si="27"/>
        <v>0</v>
      </c>
      <c r="Y96" s="321">
        <f t="shared" si="27"/>
        <v>0</v>
      </c>
      <c r="Z96" s="321">
        <f t="shared" si="27"/>
        <v>0</v>
      </c>
      <c r="AA96" s="321">
        <f t="shared" si="27"/>
        <v>0</v>
      </c>
      <c r="AB96" s="321">
        <f t="shared" si="27"/>
        <v>0</v>
      </c>
      <c r="AC96" s="321">
        <f t="shared" si="27"/>
        <v>0</v>
      </c>
      <c r="AD96" s="321">
        <f t="shared" si="27"/>
        <v>0</v>
      </c>
      <c r="AE96" s="321">
        <f t="shared" si="27"/>
        <v>0</v>
      </c>
      <c r="AF96" s="321">
        <f t="shared" si="27"/>
        <v>0</v>
      </c>
      <c r="AG96" s="321">
        <f t="shared" si="27"/>
        <v>0</v>
      </c>
      <c r="AH96" s="321">
        <f t="shared" si="27"/>
        <v>0</v>
      </c>
      <c r="AI96" s="321">
        <f t="shared" si="27"/>
        <v>0</v>
      </c>
      <c r="AJ96" s="321">
        <f t="shared" si="27"/>
        <v>0</v>
      </c>
      <c r="AK96" s="321">
        <f t="shared" si="27"/>
        <v>0</v>
      </c>
      <c r="AL96" s="321">
        <f t="shared" si="27"/>
        <v>0</v>
      </c>
      <c r="AM96" s="321">
        <f t="shared" si="27"/>
        <v>0</v>
      </c>
      <c r="AN96" s="321">
        <f t="shared" si="27"/>
        <v>0</v>
      </c>
      <c r="AO96" s="321">
        <f t="shared" si="27"/>
        <v>0</v>
      </c>
      <c r="AP96" s="321">
        <f t="shared" si="27"/>
        <v>0</v>
      </c>
      <c r="AQ96" s="321">
        <f t="shared" si="27"/>
        <v>0</v>
      </c>
    </row>
    <row r="97" spans="2:43" x14ac:dyDescent="0.3">
      <c r="B97" s="340" t="s">
        <v>523</v>
      </c>
      <c r="C97" s="324">
        <f>SUM(D97:AQ97)</f>
        <v>0</v>
      </c>
      <c r="D97" s="324">
        <f>D44+D90</f>
        <v>0</v>
      </c>
      <c r="E97" s="324">
        <f t="shared" si="27"/>
        <v>0</v>
      </c>
      <c r="F97" s="324">
        <f t="shared" si="27"/>
        <v>0</v>
      </c>
      <c r="G97" s="324">
        <f t="shared" si="27"/>
        <v>0</v>
      </c>
      <c r="H97" s="324">
        <f t="shared" si="27"/>
        <v>0</v>
      </c>
      <c r="I97" s="324">
        <f t="shared" si="27"/>
        <v>0</v>
      </c>
      <c r="J97" s="324">
        <f t="shared" si="27"/>
        <v>0</v>
      </c>
      <c r="K97" s="324">
        <f t="shared" si="27"/>
        <v>0</v>
      </c>
      <c r="L97" s="324">
        <f t="shared" si="27"/>
        <v>0</v>
      </c>
      <c r="M97" s="324">
        <f t="shared" si="27"/>
        <v>0</v>
      </c>
      <c r="N97" s="324">
        <f t="shared" si="27"/>
        <v>0</v>
      </c>
      <c r="O97" s="324">
        <f t="shared" si="27"/>
        <v>0</v>
      </c>
      <c r="P97" s="324">
        <f t="shared" si="27"/>
        <v>0</v>
      </c>
      <c r="Q97" s="324">
        <f t="shared" si="27"/>
        <v>0</v>
      </c>
      <c r="R97" s="324">
        <f t="shared" si="27"/>
        <v>0</v>
      </c>
      <c r="S97" s="324">
        <f t="shared" si="27"/>
        <v>0</v>
      </c>
      <c r="T97" s="324">
        <f t="shared" si="27"/>
        <v>0</v>
      </c>
      <c r="U97" s="324">
        <f t="shared" si="27"/>
        <v>0</v>
      </c>
      <c r="V97" s="324">
        <f t="shared" si="27"/>
        <v>0</v>
      </c>
      <c r="W97" s="324">
        <f t="shared" si="27"/>
        <v>0</v>
      </c>
      <c r="X97" s="324">
        <f t="shared" si="27"/>
        <v>0</v>
      </c>
      <c r="Y97" s="324">
        <f t="shared" si="27"/>
        <v>0</v>
      </c>
      <c r="Z97" s="324">
        <f t="shared" si="27"/>
        <v>0</v>
      </c>
      <c r="AA97" s="324">
        <f t="shared" si="27"/>
        <v>0</v>
      </c>
      <c r="AB97" s="324">
        <f t="shared" si="27"/>
        <v>0</v>
      </c>
      <c r="AC97" s="324">
        <f t="shared" si="27"/>
        <v>0</v>
      </c>
      <c r="AD97" s="324">
        <f t="shared" si="27"/>
        <v>0</v>
      </c>
      <c r="AE97" s="324">
        <f t="shared" si="27"/>
        <v>0</v>
      </c>
      <c r="AF97" s="324">
        <f t="shared" si="27"/>
        <v>0</v>
      </c>
      <c r="AG97" s="324">
        <f t="shared" si="27"/>
        <v>0</v>
      </c>
      <c r="AH97" s="324">
        <f t="shared" si="27"/>
        <v>0</v>
      </c>
      <c r="AI97" s="324">
        <f t="shared" si="27"/>
        <v>0</v>
      </c>
      <c r="AJ97" s="324">
        <f t="shared" si="27"/>
        <v>0</v>
      </c>
      <c r="AK97" s="324">
        <f t="shared" si="27"/>
        <v>0</v>
      </c>
      <c r="AL97" s="324">
        <f t="shared" si="27"/>
        <v>0</v>
      </c>
      <c r="AM97" s="324">
        <f t="shared" si="27"/>
        <v>0</v>
      </c>
      <c r="AN97" s="324">
        <f t="shared" si="27"/>
        <v>0</v>
      </c>
      <c r="AO97" s="324">
        <f t="shared" si="27"/>
        <v>0</v>
      </c>
      <c r="AP97" s="324">
        <f t="shared" si="27"/>
        <v>0</v>
      </c>
      <c r="AQ97" s="324">
        <f t="shared" si="27"/>
        <v>0</v>
      </c>
    </row>
    <row r="98" spans="2:43" x14ac:dyDescent="0.3">
      <c r="B98" s="346" t="s">
        <v>9</v>
      </c>
      <c r="C98" s="347">
        <f>SUM(D98:AQ98)</f>
        <v>0</v>
      </c>
      <c r="D98" s="348">
        <f t="shared" ref="D98:AQ98" si="28">SUM(D95:D96)</f>
        <v>0</v>
      </c>
      <c r="E98" s="347">
        <f t="shared" si="28"/>
        <v>0</v>
      </c>
      <c r="F98" s="347">
        <f t="shared" si="28"/>
        <v>0</v>
      </c>
      <c r="G98" s="347">
        <f t="shared" si="28"/>
        <v>0</v>
      </c>
      <c r="H98" s="347">
        <f t="shared" si="28"/>
        <v>0</v>
      </c>
      <c r="I98" s="347">
        <f t="shared" si="28"/>
        <v>0</v>
      </c>
      <c r="J98" s="347">
        <f t="shared" si="28"/>
        <v>0</v>
      </c>
      <c r="K98" s="347">
        <f t="shared" si="28"/>
        <v>0</v>
      </c>
      <c r="L98" s="347">
        <f t="shared" si="28"/>
        <v>0</v>
      </c>
      <c r="M98" s="347">
        <f t="shared" si="28"/>
        <v>0</v>
      </c>
      <c r="N98" s="347">
        <f t="shared" si="28"/>
        <v>0</v>
      </c>
      <c r="O98" s="347">
        <f t="shared" si="28"/>
        <v>0</v>
      </c>
      <c r="P98" s="347">
        <f t="shared" si="28"/>
        <v>0</v>
      </c>
      <c r="Q98" s="347">
        <f t="shared" si="28"/>
        <v>0</v>
      </c>
      <c r="R98" s="347">
        <f t="shared" si="28"/>
        <v>0</v>
      </c>
      <c r="S98" s="347">
        <f t="shared" si="28"/>
        <v>0</v>
      </c>
      <c r="T98" s="347">
        <f t="shared" si="28"/>
        <v>0</v>
      </c>
      <c r="U98" s="347">
        <f t="shared" si="28"/>
        <v>0</v>
      </c>
      <c r="V98" s="347">
        <f t="shared" si="28"/>
        <v>0</v>
      </c>
      <c r="W98" s="347">
        <f t="shared" si="28"/>
        <v>0</v>
      </c>
      <c r="X98" s="347">
        <f t="shared" si="28"/>
        <v>0</v>
      </c>
      <c r="Y98" s="347">
        <f t="shared" si="28"/>
        <v>0</v>
      </c>
      <c r="Z98" s="347">
        <f t="shared" si="28"/>
        <v>0</v>
      </c>
      <c r="AA98" s="347">
        <f t="shared" si="28"/>
        <v>0</v>
      </c>
      <c r="AB98" s="347">
        <f t="shared" si="28"/>
        <v>0</v>
      </c>
      <c r="AC98" s="347">
        <f t="shared" si="28"/>
        <v>0</v>
      </c>
      <c r="AD98" s="347">
        <f t="shared" si="28"/>
        <v>0</v>
      </c>
      <c r="AE98" s="347">
        <f t="shared" si="28"/>
        <v>0</v>
      </c>
      <c r="AF98" s="347">
        <f t="shared" si="28"/>
        <v>0</v>
      </c>
      <c r="AG98" s="347">
        <f t="shared" si="28"/>
        <v>0</v>
      </c>
      <c r="AH98" s="347">
        <f t="shared" si="28"/>
        <v>0</v>
      </c>
      <c r="AI98" s="347">
        <f t="shared" si="28"/>
        <v>0</v>
      </c>
      <c r="AJ98" s="347">
        <f t="shared" si="28"/>
        <v>0</v>
      </c>
      <c r="AK98" s="347">
        <f t="shared" si="28"/>
        <v>0</v>
      </c>
      <c r="AL98" s="347">
        <f t="shared" si="28"/>
        <v>0</v>
      </c>
      <c r="AM98" s="347">
        <f t="shared" si="28"/>
        <v>0</v>
      </c>
      <c r="AN98" s="347">
        <f t="shared" si="28"/>
        <v>0</v>
      </c>
      <c r="AO98" s="347">
        <f t="shared" si="28"/>
        <v>0</v>
      </c>
      <c r="AP98" s="347">
        <f t="shared" si="28"/>
        <v>0</v>
      </c>
      <c r="AQ98" s="347">
        <f t="shared" si="28"/>
        <v>0</v>
      </c>
    </row>
    <row r="101" spans="2:43" x14ac:dyDescent="0.3">
      <c r="B101" s="317" t="s">
        <v>701</v>
      </c>
      <c r="C101" s="345" t="s">
        <v>9</v>
      </c>
    </row>
    <row r="102" spans="2:43" x14ac:dyDescent="0.3">
      <c r="B102" s="314" t="s">
        <v>517</v>
      </c>
      <c r="C102" s="321">
        <f t="shared" ref="C102:C108" si="29">SUM(D102:AQ102)</f>
        <v>0</v>
      </c>
      <c r="D102" s="328">
        <f>(D29+D75)*Parametre!$C$193</f>
        <v>0</v>
      </c>
      <c r="E102" s="328">
        <f>(E29+E75)*Parametre!$C$193</f>
        <v>0</v>
      </c>
      <c r="F102" s="328">
        <f>(F29+F75)*Parametre!$C$193</f>
        <v>0</v>
      </c>
      <c r="G102" s="328">
        <f>(G29+G75)*Parametre!$C$193</f>
        <v>0</v>
      </c>
      <c r="H102" s="328">
        <f>(H29+H75)*Parametre!$C$193</f>
        <v>0</v>
      </c>
      <c r="I102" s="328">
        <f>(I29+I75)*Parametre!$C$193</f>
        <v>0</v>
      </c>
      <c r="J102" s="328">
        <f>(J29+J75)*Parametre!$C$193</f>
        <v>0</v>
      </c>
      <c r="K102" s="328">
        <f>(K29+K75)*Parametre!$C$193</f>
        <v>0</v>
      </c>
      <c r="L102" s="328">
        <f>(L29+L75)*Parametre!$C$193</f>
        <v>0</v>
      </c>
      <c r="M102" s="328">
        <f>(M29+M75)*Parametre!$C$193</f>
        <v>0</v>
      </c>
      <c r="N102" s="328">
        <f>(N29+N75)*Parametre!$C$193</f>
        <v>0</v>
      </c>
      <c r="O102" s="328">
        <f>(O29+O75)*Parametre!$C$193</f>
        <v>0</v>
      </c>
      <c r="P102" s="328">
        <f>(P29+P75)*Parametre!$C$193</f>
        <v>0</v>
      </c>
      <c r="Q102" s="328">
        <f>(Q29+Q75)*Parametre!$C$193</f>
        <v>0</v>
      </c>
      <c r="R102" s="328">
        <f>(R29+R75)*Parametre!$C$193</f>
        <v>0</v>
      </c>
      <c r="S102" s="328">
        <f>(S29+S75)*Parametre!$C$193</f>
        <v>0</v>
      </c>
      <c r="T102" s="328">
        <f>(T29+T75)*Parametre!$C$193</f>
        <v>0</v>
      </c>
      <c r="U102" s="328">
        <f>(U29+U75)*Parametre!$C$193</f>
        <v>0</v>
      </c>
      <c r="V102" s="328">
        <f>(V29+V75)*Parametre!$C$193</f>
        <v>0</v>
      </c>
      <c r="W102" s="328">
        <f>(W29+W75)*Parametre!$C$193</f>
        <v>0</v>
      </c>
      <c r="X102" s="328">
        <f>(X29+X75)*Parametre!$C$193</f>
        <v>0</v>
      </c>
      <c r="Y102" s="328">
        <f>(Y29+Y75)*Parametre!$C$193</f>
        <v>0</v>
      </c>
      <c r="Z102" s="328">
        <f>(Z29+Z75)*Parametre!$C$193</f>
        <v>0</v>
      </c>
      <c r="AA102" s="328">
        <f>(AA29+AA75)*Parametre!$C$193</f>
        <v>0</v>
      </c>
      <c r="AB102" s="328">
        <f>(AB29+AB75)*Parametre!$C$193</f>
        <v>0</v>
      </c>
      <c r="AC102" s="328">
        <f>(AC29+AC75)*Parametre!$C$193</f>
        <v>0</v>
      </c>
      <c r="AD102" s="328">
        <f>(AD29+AD75)*Parametre!$C$193</f>
        <v>0</v>
      </c>
      <c r="AE102" s="328">
        <f>(AE29+AE75)*Parametre!$C$193</f>
        <v>0</v>
      </c>
      <c r="AF102" s="328">
        <f>(AF29+AF75)*Parametre!$C$193</f>
        <v>0</v>
      </c>
      <c r="AG102" s="328">
        <f>(AG29+AG75)*Parametre!$C$193</f>
        <v>0</v>
      </c>
      <c r="AH102" s="328">
        <f>(AH29+AH75)*Parametre!$C$193</f>
        <v>0</v>
      </c>
      <c r="AI102" s="328">
        <f>(AI29+AI75)*Parametre!$C$193</f>
        <v>0</v>
      </c>
      <c r="AJ102" s="328">
        <f>(AJ29+AJ75)*Parametre!$C$193</f>
        <v>0</v>
      </c>
      <c r="AK102" s="328">
        <f>(AK29+AK75)*Parametre!$C$193</f>
        <v>0</v>
      </c>
      <c r="AL102" s="328">
        <f>(AL29+AL75)*Parametre!$C$193</f>
        <v>0</v>
      </c>
      <c r="AM102" s="328">
        <f>(AM29+AM75)*Parametre!$C$193</f>
        <v>0</v>
      </c>
      <c r="AN102" s="328">
        <f>(AN29+AN75)*Parametre!$C$193</f>
        <v>0</v>
      </c>
      <c r="AO102" s="328">
        <f>(AO29+AO75)*Parametre!$C$193</f>
        <v>0</v>
      </c>
      <c r="AP102" s="328">
        <f>(AP29+AP75)*Parametre!$C$193</f>
        <v>0</v>
      </c>
      <c r="AQ102" s="328">
        <f>(AQ29+AQ75)*Parametre!$C$193</f>
        <v>0</v>
      </c>
    </row>
    <row r="103" spans="2:43" x14ac:dyDescent="0.3">
      <c r="B103" s="314" t="s">
        <v>518</v>
      </c>
      <c r="C103" s="321">
        <f t="shared" si="29"/>
        <v>0</v>
      </c>
      <c r="D103" s="328">
        <f>(D30+D76)*Parametre!$C$194</f>
        <v>0</v>
      </c>
      <c r="E103" s="328">
        <f>(E30+E76)*Parametre!$C$194</f>
        <v>0</v>
      </c>
      <c r="F103" s="328">
        <f>(F30+F76)*Parametre!$C$194</f>
        <v>0</v>
      </c>
      <c r="G103" s="328">
        <f>(G30+G76)*Parametre!$C$194</f>
        <v>0</v>
      </c>
      <c r="H103" s="328">
        <f>(H30+H76)*Parametre!$C$194</f>
        <v>0</v>
      </c>
      <c r="I103" s="328">
        <f>(I30+I76)*Parametre!$C$194</f>
        <v>0</v>
      </c>
      <c r="J103" s="328">
        <f>(J30+J76)*Parametre!$C$194</f>
        <v>0</v>
      </c>
      <c r="K103" s="328">
        <f>(K30+K76)*Parametre!$C$194</f>
        <v>0</v>
      </c>
      <c r="L103" s="328">
        <f>(L30+L76)*Parametre!$C$194</f>
        <v>0</v>
      </c>
      <c r="M103" s="328">
        <f>(M30+M76)*Parametre!$C$194</f>
        <v>0</v>
      </c>
      <c r="N103" s="328">
        <f>(N30+N76)*Parametre!$C$194</f>
        <v>0</v>
      </c>
      <c r="O103" s="328">
        <f>(O30+O76)*Parametre!$C$194</f>
        <v>0</v>
      </c>
      <c r="P103" s="328">
        <f>(P30+P76)*Parametre!$C$194</f>
        <v>0</v>
      </c>
      <c r="Q103" s="328">
        <f>(Q30+Q76)*Parametre!$C$194</f>
        <v>0</v>
      </c>
      <c r="R103" s="328">
        <f>(R30+R76)*Parametre!$C$194</f>
        <v>0</v>
      </c>
      <c r="S103" s="328">
        <f>(S30+S76)*Parametre!$C$194</f>
        <v>0</v>
      </c>
      <c r="T103" s="328">
        <f>(T30+T76)*Parametre!$C$194</f>
        <v>0</v>
      </c>
      <c r="U103" s="328">
        <f>(U30+U76)*Parametre!$C$194</f>
        <v>0</v>
      </c>
      <c r="V103" s="328">
        <f>(V30+V76)*Parametre!$C$194</f>
        <v>0</v>
      </c>
      <c r="W103" s="328">
        <f>(W30+W76)*Parametre!$C$194</f>
        <v>0</v>
      </c>
      <c r="X103" s="328">
        <f>(X30+X76)*Parametre!$C$194</f>
        <v>0</v>
      </c>
      <c r="Y103" s="328">
        <f>(Y30+Y76)*Parametre!$C$194</f>
        <v>0</v>
      </c>
      <c r="Z103" s="328">
        <f>(Z30+Z76)*Parametre!$C$194</f>
        <v>0</v>
      </c>
      <c r="AA103" s="328">
        <f>(AA30+AA76)*Parametre!$C$194</f>
        <v>0</v>
      </c>
      <c r="AB103" s="328">
        <f>(AB30+AB76)*Parametre!$C$194</f>
        <v>0</v>
      </c>
      <c r="AC103" s="328">
        <f>(AC30+AC76)*Parametre!$C$194</f>
        <v>0</v>
      </c>
      <c r="AD103" s="328">
        <f>(AD30+AD76)*Parametre!$C$194</f>
        <v>0</v>
      </c>
      <c r="AE103" s="328">
        <f>(AE30+AE76)*Parametre!$C$194</f>
        <v>0</v>
      </c>
      <c r="AF103" s="328">
        <f>(AF30+AF76)*Parametre!$C$194</f>
        <v>0</v>
      </c>
      <c r="AG103" s="328">
        <f>(AG30+AG76)*Parametre!$C$194</f>
        <v>0</v>
      </c>
      <c r="AH103" s="328">
        <f>(AH30+AH76)*Parametre!$C$194</f>
        <v>0</v>
      </c>
      <c r="AI103" s="328">
        <f>(AI30+AI76)*Parametre!$C$194</f>
        <v>0</v>
      </c>
      <c r="AJ103" s="328">
        <f>(AJ30+AJ76)*Parametre!$C$194</f>
        <v>0</v>
      </c>
      <c r="AK103" s="328">
        <f>(AK30+AK76)*Parametre!$C$194</f>
        <v>0</v>
      </c>
      <c r="AL103" s="328">
        <f>(AL30+AL76)*Parametre!$C$194</f>
        <v>0</v>
      </c>
      <c r="AM103" s="328">
        <f>(AM30+AM76)*Parametre!$C$194</f>
        <v>0</v>
      </c>
      <c r="AN103" s="328">
        <f>(AN30+AN76)*Parametre!$C$194</f>
        <v>0</v>
      </c>
      <c r="AO103" s="328">
        <f>(AO30+AO76)*Parametre!$C$194</f>
        <v>0</v>
      </c>
      <c r="AP103" s="328">
        <f>(AP30+AP76)*Parametre!$C$194</f>
        <v>0</v>
      </c>
      <c r="AQ103" s="328">
        <f>(AQ30+AQ76)*Parametre!$C$194</f>
        <v>0</v>
      </c>
    </row>
    <row r="104" spans="2:43" x14ac:dyDescent="0.3">
      <c r="B104" s="323" t="s">
        <v>519</v>
      </c>
      <c r="C104" s="324">
        <f t="shared" si="29"/>
        <v>0</v>
      </c>
      <c r="D104" s="329">
        <f>(D31+D77)</f>
        <v>0</v>
      </c>
      <c r="E104" s="329">
        <f t="shared" ref="E104:AQ104" si="30">(E31+E77)</f>
        <v>0</v>
      </c>
      <c r="F104" s="329">
        <f t="shared" si="30"/>
        <v>0</v>
      </c>
      <c r="G104" s="329">
        <f t="shared" si="30"/>
        <v>0</v>
      </c>
      <c r="H104" s="329">
        <f t="shared" si="30"/>
        <v>0</v>
      </c>
      <c r="I104" s="329">
        <f t="shared" si="30"/>
        <v>0</v>
      </c>
      <c r="J104" s="329">
        <f t="shared" si="30"/>
        <v>0</v>
      </c>
      <c r="K104" s="329">
        <f t="shared" si="30"/>
        <v>0</v>
      </c>
      <c r="L104" s="329">
        <f t="shared" si="30"/>
        <v>0</v>
      </c>
      <c r="M104" s="329">
        <f t="shared" si="30"/>
        <v>0</v>
      </c>
      <c r="N104" s="329">
        <f t="shared" si="30"/>
        <v>0</v>
      </c>
      <c r="O104" s="329">
        <f t="shared" si="30"/>
        <v>0</v>
      </c>
      <c r="P104" s="329">
        <f t="shared" si="30"/>
        <v>0</v>
      </c>
      <c r="Q104" s="329">
        <f t="shared" si="30"/>
        <v>0</v>
      </c>
      <c r="R104" s="329">
        <f t="shared" si="30"/>
        <v>0</v>
      </c>
      <c r="S104" s="329">
        <f t="shared" si="30"/>
        <v>0</v>
      </c>
      <c r="T104" s="329">
        <f t="shared" si="30"/>
        <v>0</v>
      </c>
      <c r="U104" s="329">
        <f t="shared" si="30"/>
        <v>0</v>
      </c>
      <c r="V104" s="329">
        <f t="shared" si="30"/>
        <v>0</v>
      </c>
      <c r="W104" s="329">
        <f t="shared" si="30"/>
        <v>0</v>
      </c>
      <c r="X104" s="329">
        <f t="shared" si="30"/>
        <v>0</v>
      </c>
      <c r="Y104" s="329">
        <f t="shared" si="30"/>
        <v>0</v>
      </c>
      <c r="Z104" s="329">
        <f t="shared" si="30"/>
        <v>0</v>
      </c>
      <c r="AA104" s="329">
        <f t="shared" si="30"/>
        <v>0</v>
      </c>
      <c r="AB104" s="329">
        <f t="shared" si="30"/>
        <v>0</v>
      </c>
      <c r="AC104" s="329">
        <f t="shared" si="30"/>
        <v>0</v>
      </c>
      <c r="AD104" s="329">
        <f t="shared" si="30"/>
        <v>0</v>
      </c>
      <c r="AE104" s="329">
        <f t="shared" si="30"/>
        <v>0</v>
      </c>
      <c r="AF104" s="329">
        <f t="shared" si="30"/>
        <v>0</v>
      </c>
      <c r="AG104" s="329">
        <f t="shared" si="30"/>
        <v>0</v>
      </c>
      <c r="AH104" s="329">
        <f t="shared" si="30"/>
        <v>0</v>
      </c>
      <c r="AI104" s="329">
        <f t="shared" si="30"/>
        <v>0</v>
      </c>
      <c r="AJ104" s="329">
        <f t="shared" si="30"/>
        <v>0</v>
      </c>
      <c r="AK104" s="329">
        <f t="shared" si="30"/>
        <v>0</v>
      </c>
      <c r="AL104" s="329">
        <f t="shared" si="30"/>
        <v>0</v>
      </c>
      <c r="AM104" s="329">
        <f t="shared" si="30"/>
        <v>0</v>
      </c>
      <c r="AN104" s="329">
        <f t="shared" si="30"/>
        <v>0</v>
      </c>
      <c r="AO104" s="329">
        <f t="shared" si="30"/>
        <v>0</v>
      </c>
      <c r="AP104" s="329">
        <f t="shared" si="30"/>
        <v>0</v>
      </c>
      <c r="AQ104" s="329">
        <f t="shared" si="30"/>
        <v>0</v>
      </c>
    </row>
    <row r="105" spans="2:43" x14ac:dyDescent="0.3">
      <c r="B105" s="314" t="s">
        <v>166</v>
      </c>
      <c r="C105" s="321">
        <f t="shared" si="29"/>
        <v>0</v>
      </c>
      <c r="D105" s="328">
        <f>(D32+D78)*Parametre!$C$194</f>
        <v>0</v>
      </c>
      <c r="E105" s="328">
        <f>(E32+E78)*Parametre!$C$194</f>
        <v>0</v>
      </c>
      <c r="F105" s="328">
        <f>(F32+F78)*Parametre!$C$194</f>
        <v>0</v>
      </c>
      <c r="G105" s="328">
        <f>(G32+G78)*Parametre!$C$194</f>
        <v>0</v>
      </c>
      <c r="H105" s="328">
        <f>(H32+H78)*Parametre!$C$194</f>
        <v>0</v>
      </c>
      <c r="I105" s="328">
        <f>(I32+I78)*Parametre!$C$194</f>
        <v>0</v>
      </c>
      <c r="J105" s="328">
        <f>(J32+J78)*Parametre!$C$194</f>
        <v>0</v>
      </c>
      <c r="K105" s="328">
        <f>(K32+K78)*Parametre!$C$194</f>
        <v>0</v>
      </c>
      <c r="L105" s="328">
        <f>(L32+L78)*Parametre!$C$194</f>
        <v>0</v>
      </c>
      <c r="M105" s="328">
        <f>(M32+M78)*Parametre!$C$194</f>
        <v>0</v>
      </c>
      <c r="N105" s="328">
        <f>(N32+N78)*Parametre!$C$194</f>
        <v>0</v>
      </c>
      <c r="O105" s="328">
        <f>(O32+O78)*Parametre!$C$194</f>
        <v>0</v>
      </c>
      <c r="P105" s="328">
        <f>(P32+P78)*Parametre!$C$194</f>
        <v>0</v>
      </c>
      <c r="Q105" s="328">
        <f>(Q32+Q78)*Parametre!$C$194</f>
        <v>0</v>
      </c>
      <c r="R105" s="328">
        <f>(R32+R78)*Parametre!$C$194</f>
        <v>0</v>
      </c>
      <c r="S105" s="328">
        <f>(S32+S78)*Parametre!$C$194</f>
        <v>0</v>
      </c>
      <c r="T105" s="328">
        <f>(T32+T78)*Parametre!$C$194</f>
        <v>0</v>
      </c>
      <c r="U105" s="328">
        <f>(U32+U78)*Parametre!$C$194</f>
        <v>0</v>
      </c>
      <c r="V105" s="328">
        <f>(V32+V78)*Parametre!$C$194</f>
        <v>0</v>
      </c>
      <c r="W105" s="328">
        <f>(W32+W78)*Parametre!$C$194</f>
        <v>0</v>
      </c>
      <c r="X105" s="328">
        <f>(X32+X78)*Parametre!$C$194</f>
        <v>0</v>
      </c>
      <c r="Y105" s="328">
        <f>(Y32+Y78)*Parametre!$C$194</f>
        <v>0</v>
      </c>
      <c r="Z105" s="328">
        <f>(Z32+Z78)*Parametre!$C$194</f>
        <v>0</v>
      </c>
      <c r="AA105" s="328">
        <f>(AA32+AA78)*Parametre!$C$194</f>
        <v>0</v>
      </c>
      <c r="AB105" s="328">
        <f>(AB32+AB78)*Parametre!$C$194</f>
        <v>0</v>
      </c>
      <c r="AC105" s="328">
        <f>(AC32+AC78)*Parametre!$C$194</f>
        <v>0</v>
      </c>
      <c r="AD105" s="328">
        <f>(AD32+AD78)*Parametre!$C$194</f>
        <v>0</v>
      </c>
      <c r="AE105" s="328">
        <f>(AE32+AE78)*Parametre!$C$194</f>
        <v>0</v>
      </c>
      <c r="AF105" s="328">
        <f>(AF32+AF78)*Parametre!$C$194</f>
        <v>0</v>
      </c>
      <c r="AG105" s="328">
        <f>(AG32+AG78)*Parametre!$C$194</f>
        <v>0</v>
      </c>
      <c r="AH105" s="328">
        <f>(AH32+AH78)*Parametre!$C$194</f>
        <v>0</v>
      </c>
      <c r="AI105" s="328">
        <f>(AI32+AI78)*Parametre!$C$194</f>
        <v>0</v>
      </c>
      <c r="AJ105" s="328">
        <f>(AJ32+AJ78)*Parametre!$C$194</f>
        <v>0</v>
      </c>
      <c r="AK105" s="328">
        <f>(AK32+AK78)*Parametre!$C$194</f>
        <v>0</v>
      </c>
      <c r="AL105" s="328">
        <f>(AL32+AL78)*Parametre!$C$194</f>
        <v>0</v>
      </c>
      <c r="AM105" s="328">
        <f>(AM32+AM78)*Parametre!$C$194</f>
        <v>0</v>
      </c>
      <c r="AN105" s="328">
        <f>(AN32+AN78)*Parametre!$C$194</f>
        <v>0</v>
      </c>
      <c r="AO105" s="328">
        <f>(AO32+AO78)*Parametre!$C$194</f>
        <v>0</v>
      </c>
      <c r="AP105" s="328">
        <f>(AP32+AP78)*Parametre!$C$194</f>
        <v>0</v>
      </c>
      <c r="AQ105" s="328">
        <f>(AQ32+AQ78)*Parametre!$C$194</f>
        <v>0</v>
      </c>
    </row>
    <row r="106" spans="2:43" x14ac:dyDescent="0.3">
      <c r="B106" s="314" t="s">
        <v>167</v>
      </c>
      <c r="C106" s="321">
        <f t="shared" si="29"/>
        <v>0</v>
      </c>
      <c r="D106" s="328">
        <f>(D33+D79)*Parametre!$C$194</f>
        <v>0</v>
      </c>
      <c r="E106" s="328">
        <f>(E33+E79)*Parametre!$C$194</f>
        <v>0</v>
      </c>
      <c r="F106" s="328">
        <f>(F33+F79)*Parametre!$C$194</f>
        <v>0</v>
      </c>
      <c r="G106" s="328">
        <f>(G33+G79)*Parametre!$C$194</f>
        <v>0</v>
      </c>
      <c r="H106" s="328">
        <f>(H33+H79)*Parametre!$C$194</f>
        <v>0</v>
      </c>
      <c r="I106" s="328">
        <f>(I33+I79)*Parametre!$C$194</f>
        <v>0</v>
      </c>
      <c r="J106" s="328">
        <f>(J33+J79)*Parametre!$C$194</f>
        <v>0</v>
      </c>
      <c r="K106" s="328">
        <f>(K33+K79)*Parametre!$C$194</f>
        <v>0</v>
      </c>
      <c r="L106" s="328">
        <f>(L33+L79)*Parametre!$C$194</f>
        <v>0</v>
      </c>
      <c r="M106" s="328">
        <f>(M33+M79)*Parametre!$C$194</f>
        <v>0</v>
      </c>
      <c r="N106" s="328">
        <f>(N33+N79)*Parametre!$C$194</f>
        <v>0</v>
      </c>
      <c r="O106" s="328">
        <f>(O33+O79)*Parametre!$C$194</f>
        <v>0</v>
      </c>
      <c r="P106" s="328">
        <f>(P33+P79)*Parametre!$C$194</f>
        <v>0</v>
      </c>
      <c r="Q106" s="328">
        <f>(Q33+Q79)*Parametre!$C$194</f>
        <v>0</v>
      </c>
      <c r="R106" s="328">
        <f>(R33+R79)*Parametre!$C$194</f>
        <v>0</v>
      </c>
      <c r="S106" s="328">
        <f>(S33+S79)*Parametre!$C$194</f>
        <v>0</v>
      </c>
      <c r="T106" s="328">
        <f>(T33+T79)*Parametre!$C$194</f>
        <v>0</v>
      </c>
      <c r="U106" s="328">
        <f>(U33+U79)*Parametre!$C$194</f>
        <v>0</v>
      </c>
      <c r="V106" s="328">
        <f>(V33+V79)*Parametre!$C$194</f>
        <v>0</v>
      </c>
      <c r="W106" s="328">
        <f>(W33+W79)*Parametre!$C$194</f>
        <v>0</v>
      </c>
      <c r="X106" s="328">
        <f>(X33+X79)*Parametre!$C$194</f>
        <v>0</v>
      </c>
      <c r="Y106" s="328">
        <f>(Y33+Y79)*Parametre!$C$194</f>
        <v>0</v>
      </c>
      <c r="Z106" s="328">
        <f>(Z33+Z79)*Parametre!$C$194</f>
        <v>0</v>
      </c>
      <c r="AA106" s="328">
        <f>(AA33+AA79)*Parametre!$C$194</f>
        <v>0</v>
      </c>
      <c r="AB106" s="328">
        <f>(AB33+AB79)*Parametre!$C$194</f>
        <v>0</v>
      </c>
      <c r="AC106" s="328">
        <f>(AC33+AC79)*Parametre!$C$194</f>
        <v>0</v>
      </c>
      <c r="AD106" s="328">
        <f>(AD33+AD79)*Parametre!$C$194</f>
        <v>0</v>
      </c>
      <c r="AE106" s="328">
        <f>(AE33+AE79)*Parametre!$C$194</f>
        <v>0</v>
      </c>
      <c r="AF106" s="328">
        <f>(AF33+AF79)*Parametre!$C$194</f>
        <v>0</v>
      </c>
      <c r="AG106" s="328">
        <f>(AG33+AG79)*Parametre!$C$194</f>
        <v>0</v>
      </c>
      <c r="AH106" s="328">
        <f>(AH33+AH79)*Parametre!$C$194</f>
        <v>0</v>
      </c>
      <c r="AI106" s="328">
        <f>(AI33+AI79)*Parametre!$C$194</f>
        <v>0</v>
      </c>
      <c r="AJ106" s="328">
        <f>(AJ33+AJ79)*Parametre!$C$194</f>
        <v>0</v>
      </c>
      <c r="AK106" s="328">
        <f>(AK33+AK79)*Parametre!$C$194</f>
        <v>0</v>
      </c>
      <c r="AL106" s="328">
        <f>(AL33+AL79)*Parametre!$C$194</f>
        <v>0</v>
      </c>
      <c r="AM106" s="328">
        <f>(AM33+AM79)*Parametre!$C$194</f>
        <v>0</v>
      </c>
      <c r="AN106" s="328">
        <f>(AN33+AN79)*Parametre!$C$194</f>
        <v>0</v>
      </c>
      <c r="AO106" s="328">
        <f>(AO33+AO79)*Parametre!$C$194</f>
        <v>0</v>
      </c>
      <c r="AP106" s="328">
        <f>(AP33+AP79)*Parametre!$C$194</f>
        <v>0</v>
      </c>
      <c r="AQ106" s="328">
        <f>(AQ33+AQ79)*Parametre!$C$194</f>
        <v>0</v>
      </c>
    </row>
    <row r="107" spans="2:43" x14ac:dyDescent="0.3">
      <c r="B107" s="314" t="s">
        <v>168</v>
      </c>
      <c r="C107" s="321">
        <f t="shared" si="29"/>
        <v>0</v>
      </c>
      <c r="D107" s="328">
        <f>(D34+D80)*Parametre!$C$194</f>
        <v>0</v>
      </c>
      <c r="E107" s="328">
        <f>(E34+E80)*Parametre!$C$194</f>
        <v>0</v>
      </c>
      <c r="F107" s="328">
        <f>(F34+F80)*Parametre!$C$194</f>
        <v>0</v>
      </c>
      <c r="G107" s="328">
        <f>(G34+G80)*Parametre!$C$194</f>
        <v>0</v>
      </c>
      <c r="H107" s="328">
        <f>(H34+H80)*Parametre!$C$194</f>
        <v>0</v>
      </c>
      <c r="I107" s="328">
        <f>(I34+I80)*Parametre!$C$194</f>
        <v>0</v>
      </c>
      <c r="J107" s="328">
        <f>(J34+J80)*Parametre!$C$194</f>
        <v>0</v>
      </c>
      <c r="K107" s="328">
        <f>(K34+K80)*Parametre!$C$194</f>
        <v>0</v>
      </c>
      <c r="L107" s="328">
        <f>(L34+L80)*Parametre!$C$194</f>
        <v>0</v>
      </c>
      <c r="M107" s="328">
        <f>(M34+M80)*Parametre!$C$194</f>
        <v>0</v>
      </c>
      <c r="N107" s="328">
        <f>(N34+N80)*Parametre!$C$194</f>
        <v>0</v>
      </c>
      <c r="O107" s="328">
        <f>(O34+O80)*Parametre!$C$194</f>
        <v>0</v>
      </c>
      <c r="P107" s="328">
        <f>(P34+P80)*Parametre!$C$194</f>
        <v>0</v>
      </c>
      <c r="Q107" s="328">
        <f>(Q34+Q80)*Parametre!$C$194</f>
        <v>0</v>
      </c>
      <c r="R107" s="328">
        <f>(R34+R80)*Parametre!$C$194</f>
        <v>0</v>
      </c>
      <c r="S107" s="328">
        <f>(S34+S80)*Parametre!$C$194</f>
        <v>0</v>
      </c>
      <c r="T107" s="328">
        <f>(T34+T80)*Parametre!$C$194</f>
        <v>0</v>
      </c>
      <c r="U107" s="328">
        <f>(U34+U80)*Parametre!$C$194</f>
        <v>0</v>
      </c>
      <c r="V107" s="328">
        <f>(V34+V80)*Parametre!$C$194</f>
        <v>0</v>
      </c>
      <c r="W107" s="328">
        <f>(W34+W80)*Parametre!$C$194</f>
        <v>0</v>
      </c>
      <c r="X107" s="328">
        <f>(X34+X80)*Parametre!$C$194</f>
        <v>0</v>
      </c>
      <c r="Y107" s="328">
        <f>(Y34+Y80)*Parametre!$C$194</f>
        <v>0</v>
      </c>
      <c r="Z107" s="328">
        <f>(Z34+Z80)*Parametre!$C$194</f>
        <v>0</v>
      </c>
      <c r="AA107" s="328">
        <f>(AA34+AA80)*Parametre!$C$194</f>
        <v>0</v>
      </c>
      <c r="AB107" s="328">
        <f>(AB34+AB80)*Parametre!$C$194</f>
        <v>0</v>
      </c>
      <c r="AC107" s="328">
        <f>(AC34+AC80)*Parametre!$C$194</f>
        <v>0</v>
      </c>
      <c r="AD107" s="328">
        <f>(AD34+AD80)*Parametre!$C$194</f>
        <v>0</v>
      </c>
      <c r="AE107" s="328">
        <f>(AE34+AE80)*Parametre!$C$194</f>
        <v>0</v>
      </c>
      <c r="AF107" s="328">
        <f>(AF34+AF80)*Parametre!$C$194</f>
        <v>0</v>
      </c>
      <c r="AG107" s="328">
        <f>(AG34+AG80)*Parametre!$C$194</f>
        <v>0</v>
      </c>
      <c r="AH107" s="328">
        <f>(AH34+AH80)*Parametre!$C$194</f>
        <v>0</v>
      </c>
      <c r="AI107" s="328">
        <f>(AI34+AI80)*Parametre!$C$194</f>
        <v>0</v>
      </c>
      <c r="AJ107" s="328">
        <f>(AJ34+AJ80)*Parametre!$C$194</f>
        <v>0</v>
      </c>
      <c r="AK107" s="328">
        <f>(AK34+AK80)*Parametre!$C$194</f>
        <v>0</v>
      </c>
      <c r="AL107" s="328">
        <f>(AL34+AL80)*Parametre!$C$194</f>
        <v>0</v>
      </c>
      <c r="AM107" s="328">
        <f>(AM34+AM80)*Parametre!$C$194</f>
        <v>0</v>
      </c>
      <c r="AN107" s="328">
        <f>(AN34+AN80)*Parametre!$C$194</f>
        <v>0</v>
      </c>
      <c r="AO107" s="328">
        <f>(AO34+AO80)*Parametre!$C$194</f>
        <v>0</v>
      </c>
      <c r="AP107" s="328">
        <f>(AP34+AP80)*Parametre!$C$194</f>
        <v>0</v>
      </c>
      <c r="AQ107" s="328">
        <f>(AQ34+AQ80)*Parametre!$C$194</f>
        <v>0</v>
      </c>
    </row>
    <row r="108" spans="2:43" x14ac:dyDescent="0.3">
      <c r="B108" s="314" t="s">
        <v>169</v>
      </c>
      <c r="C108" s="321">
        <f t="shared" si="29"/>
        <v>0</v>
      </c>
      <c r="D108" s="328">
        <f>(D35+D81)*Parametre!$C$194</f>
        <v>0</v>
      </c>
      <c r="E108" s="328">
        <f>(E35+E81)*Parametre!$C$194</f>
        <v>0</v>
      </c>
      <c r="F108" s="328">
        <f>(F35+F81)*Parametre!$C$194</f>
        <v>0</v>
      </c>
      <c r="G108" s="328">
        <f>(G35+G81)*Parametre!$C$194</f>
        <v>0</v>
      </c>
      <c r="H108" s="328">
        <f>(H35+H81)*Parametre!$C$194</f>
        <v>0</v>
      </c>
      <c r="I108" s="328">
        <f>(I35+I81)*Parametre!$C$194</f>
        <v>0</v>
      </c>
      <c r="J108" s="328">
        <f>(J35+J81)*Parametre!$C$194</f>
        <v>0</v>
      </c>
      <c r="K108" s="328">
        <f>(K35+K81)*Parametre!$C$194</f>
        <v>0</v>
      </c>
      <c r="L108" s="328">
        <f>(L35+L81)*Parametre!$C$194</f>
        <v>0</v>
      </c>
      <c r="M108" s="328">
        <f>(M35+M81)*Parametre!$C$194</f>
        <v>0</v>
      </c>
      <c r="N108" s="328">
        <f>(N35+N81)*Parametre!$C$194</f>
        <v>0</v>
      </c>
      <c r="O108" s="328">
        <f>(O35+O81)*Parametre!$C$194</f>
        <v>0</v>
      </c>
      <c r="P108" s="328">
        <f>(P35+P81)*Parametre!$C$194</f>
        <v>0</v>
      </c>
      <c r="Q108" s="328">
        <f>(Q35+Q81)*Parametre!$C$194</f>
        <v>0</v>
      </c>
      <c r="R108" s="328">
        <f>(R35+R81)*Parametre!$C$194</f>
        <v>0</v>
      </c>
      <c r="S108" s="328">
        <f>(S35+S81)*Parametre!$C$194</f>
        <v>0</v>
      </c>
      <c r="T108" s="328">
        <f>(T35+T81)*Parametre!$C$194</f>
        <v>0</v>
      </c>
      <c r="U108" s="328">
        <f>(U35+U81)*Parametre!$C$194</f>
        <v>0</v>
      </c>
      <c r="V108" s="328">
        <f>(V35+V81)*Parametre!$C$194</f>
        <v>0</v>
      </c>
      <c r="W108" s="328">
        <f>(W35+W81)*Parametre!$C$194</f>
        <v>0</v>
      </c>
      <c r="X108" s="328">
        <f>(X35+X81)*Parametre!$C$194</f>
        <v>0</v>
      </c>
      <c r="Y108" s="328">
        <f>(Y35+Y81)*Parametre!$C$194</f>
        <v>0</v>
      </c>
      <c r="Z108" s="328">
        <f>(Z35+Z81)*Parametre!$C$194</f>
        <v>0</v>
      </c>
      <c r="AA108" s="328">
        <f>(AA35+AA81)*Parametre!$C$194</f>
        <v>0</v>
      </c>
      <c r="AB108" s="328">
        <f>(AB35+AB81)*Parametre!$C$194</f>
        <v>0</v>
      </c>
      <c r="AC108" s="328">
        <f>(AC35+AC81)*Parametre!$C$194</f>
        <v>0</v>
      </c>
      <c r="AD108" s="328">
        <f>(AD35+AD81)*Parametre!$C$194</f>
        <v>0</v>
      </c>
      <c r="AE108" s="328">
        <f>(AE35+AE81)*Parametre!$C$194</f>
        <v>0</v>
      </c>
      <c r="AF108" s="328">
        <f>(AF35+AF81)*Parametre!$C$194</f>
        <v>0</v>
      </c>
      <c r="AG108" s="328">
        <f>(AG35+AG81)*Parametre!$C$194</f>
        <v>0</v>
      </c>
      <c r="AH108" s="328">
        <f>(AH35+AH81)*Parametre!$C$194</f>
        <v>0</v>
      </c>
      <c r="AI108" s="328">
        <f>(AI35+AI81)*Parametre!$C$194</f>
        <v>0</v>
      </c>
      <c r="AJ108" s="328">
        <f>(AJ35+AJ81)*Parametre!$C$194</f>
        <v>0</v>
      </c>
      <c r="AK108" s="328">
        <f>(AK35+AK81)*Parametre!$C$194</f>
        <v>0</v>
      </c>
      <c r="AL108" s="328">
        <f>(AL35+AL81)*Parametre!$C$194</f>
        <v>0</v>
      </c>
      <c r="AM108" s="328">
        <f>(AM35+AM81)*Parametre!$C$194</f>
        <v>0</v>
      </c>
      <c r="AN108" s="328">
        <f>(AN35+AN81)*Parametre!$C$194</f>
        <v>0</v>
      </c>
      <c r="AO108" s="328">
        <f>(AO35+AO81)*Parametre!$C$194</f>
        <v>0</v>
      </c>
      <c r="AP108" s="328">
        <f>(AP35+AP81)*Parametre!$C$194</f>
        <v>0</v>
      </c>
      <c r="AQ108" s="328">
        <f>(AQ35+AQ81)*Parametre!$C$194</f>
        <v>0</v>
      </c>
    </row>
    <row r="111" spans="2:43" x14ac:dyDescent="0.3">
      <c r="B111" s="349"/>
    </row>
    <row r="112" spans="2:43" x14ac:dyDescent="0.3">
      <c r="B112" s="350"/>
    </row>
  </sheetData>
  <pageMargins left="0.18229166666666666" right="0.24791666666666667" top="1" bottom="1" header="0.5" footer="0.5"/>
  <pageSetup paperSize="9" scale="75" orientation="landscape" r:id="rId1"/>
  <headerFooter alignWithMargins="0">
    <oddHeader xml:space="preserve">&amp;LPríloha 7: Štandardné tabuľky - Cesty
&amp;"Arial,Tučné"&amp;12 08 Prevádzkové náklady vozidla </oddHeader>
    <oddFooter>Strana &amp;P z &amp;N</oddFooter>
  </headerFooter>
  <ignoredErrors>
    <ignoredError sqref="D37:AQ37 D83:AQ83 D104:AQ104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</sheetPr>
  <dimension ref="B2:AQ101"/>
  <sheetViews>
    <sheetView topLeftCell="A54" zoomScaleNormal="100" workbookViewId="0">
      <selection activeCell="U107" sqref="U107"/>
    </sheetView>
  </sheetViews>
  <sheetFormatPr defaultColWidth="9.1328125" defaultRowHeight="10.15" x14ac:dyDescent="0.3"/>
  <cols>
    <col min="1" max="1" width="2.796875" style="143" customWidth="1"/>
    <col min="2" max="2" width="34.19921875" style="143" customWidth="1"/>
    <col min="3" max="3" width="10.796875" style="143" customWidth="1"/>
    <col min="4" max="43" width="4.19921875" style="143" bestFit="1" customWidth="1"/>
    <col min="44" max="16384" width="9.1328125" style="143"/>
  </cols>
  <sheetData>
    <row r="2" spans="2:43" x14ac:dyDescent="0.3">
      <c r="B2" s="142"/>
      <c r="C2" s="142"/>
      <c r="D2" s="142" t="s">
        <v>10</v>
      </c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</row>
    <row r="3" spans="2:43" x14ac:dyDescent="0.3">
      <c r="B3" s="144" t="s">
        <v>547</v>
      </c>
      <c r="C3" s="144"/>
      <c r="D3" s="289">
        <v>1</v>
      </c>
      <c r="E3" s="289">
        <v>2</v>
      </c>
      <c r="F3" s="289">
        <v>3</v>
      </c>
      <c r="G3" s="289">
        <v>4</v>
      </c>
      <c r="H3" s="289">
        <v>5</v>
      </c>
      <c r="I3" s="289">
        <v>6</v>
      </c>
      <c r="J3" s="289">
        <v>7</v>
      </c>
      <c r="K3" s="289">
        <v>8</v>
      </c>
      <c r="L3" s="289">
        <v>9</v>
      </c>
      <c r="M3" s="289">
        <v>10</v>
      </c>
      <c r="N3" s="289">
        <v>11</v>
      </c>
      <c r="O3" s="289">
        <v>12</v>
      </c>
      <c r="P3" s="289">
        <v>13</v>
      </c>
      <c r="Q3" s="289">
        <v>14</v>
      </c>
      <c r="R3" s="289">
        <v>15</v>
      </c>
      <c r="S3" s="289">
        <v>16</v>
      </c>
      <c r="T3" s="289">
        <v>17</v>
      </c>
      <c r="U3" s="289">
        <v>18</v>
      </c>
      <c r="V3" s="289">
        <v>19</v>
      </c>
      <c r="W3" s="289">
        <v>20</v>
      </c>
      <c r="X3" s="289">
        <v>21</v>
      </c>
      <c r="Y3" s="289">
        <v>22</v>
      </c>
      <c r="Z3" s="289">
        <v>23</v>
      </c>
      <c r="AA3" s="289">
        <v>24</v>
      </c>
      <c r="AB3" s="289">
        <v>25</v>
      </c>
      <c r="AC3" s="289">
        <v>26</v>
      </c>
      <c r="AD3" s="289">
        <v>27</v>
      </c>
      <c r="AE3" s="289">
        <v>28</v>
      </c>
      <c r="AF3" s="289">
        <v>29</v>
      </c>
      <c r="AG3" s="289">
        <v>30</v>
      </c>
      <c r="AH3" s="289">
        <v>31</v>
      </c>
      <c r="AI3" s="289">
        <v>32</v>
      </c>
      <c r="AJ3" s="289">
        <v>33</v>
      </c>
      <c r="AK3" s="289">
        <v>34</v>
      </c>
      <c r="AL3" s="289">
        <v>35</v>
      </c>
      <c r="AM3" s="289">
        <v>36</v>
      </c>
      <c r="AN3" s="289">
        <v>37</v>
      </c>
      <c r="AO3" s="289">
        <v>38</v>
      </c>
      <c r="AP3" s="289">
        <v>39</v>
      </c>
      <c r="AQ3" s="289">
        <v>40</v>
      </c>
    </row>
    <row r="4" spans="2:43" x14ac:dyDescent="0.3">
      <c r="B4" s="145" t="s">
        <v>38</v>
      </c>
      <c r="C4" s="263" t="s">
        <v>9</v>
      </c>
      <c r="D4" s="290">
        <f>Parametre!C13</f>
        <v>2024</v>
      </c>
      <c r="E4" s="290">
        <f>$D$4+D3</f>
        <v>2025</v>
      </c>
      <c r="F4" s="290">
        <f>$D$4+E3</f>
        <v>2026</v>
      </c>
      <c r="G4" s="290">
        <f t="shared" ref="G4:AQ4" si="0">$D$4+F3</f>
        <v>2027</v>
      </c>
      <c r="H4" s="290">
        <f t="shared" si="0"/>
        <v>2028</v>
      </c>
      <c r="I4" s="290">
        <f t="shared" si="0"/>
        <v>2029</v>
      </c>
      <c r="J4" s="290">
        <f t="shared" si="0"/>
        <v>2030</v>
      </c>
      <c r="K4" s="290">
        <f t="shared" si="0"/>
        <v>2031</v>
      </c>
      <c r="L4" s="290">
        <f t="shared" si="0"/>
        <v>2032</v>
      </c>
      <c r="M4" s="290">
        <f t="shared" si="0"/>
        <v>2033</v>
      </c>
      <c r="N4" s="290">
        <f t="shared" si="0"/>
        <v>2034</v>
      </c>
      <c r="O4" s="290">
        <f t="shared" si="0"/>
        <v>2035</v>
      </c>
      <c r="P4" s="290">
        <f t="shared" si="0"/>
        <v>2036</v>
      </c>
      <c r="Q4" s="290">
        <f t="shared" si="0"/>
        <v>2037</v>
      </c>
      <c r="R4" s="290">
        <f t="shared" si="0"/>
        <v>2038</v>
      </c>
      <c r="S4" s="290">
        <f t="shared" si="0"/>
        <v>2039</v>
      </c>
      <c r="T4" s="290">
        <f t="shared" si="0"/>
        <v>2040</v>
      </c>
      <c r="U4" s="290">
        <f t="shared" si="0"/>
        <v>2041</v>
      </c>
      <c r="V4" s="290">
        <f t="shared" si="0"/>
        <v>2042</v>
      </c>
      <c r="W4" s="290">
        <f t="shared" si="0"/>
        <v>2043</v>
      </c>
      <c r="X4" s="290">
        <f t="shared" si="0"/>
        <v>2044</v>
      </c>
      <c r="Y4" s="290">
        <f t="shared" si="0"/>
        <v>2045</v>
      </c>
      <c r="Z4" s="290">
        <f t="shared" si="0"/>
        <v>2046</v>
      </c>
      <c r="AA4" s="290">
        <f t="shared" si="0"/>
        <v>2047</v>
      </c>
      <c r="AB4" s="290">
        <f t="shared" si="0"/>
        <v>2048</v>
      </c>
      <c r="AC4" s="290">
        <f t="shared" si="0"/>
        <v>2049</v>
      </c>
      <c r="AD4" s="290">
        <f t="shared" si="0"/>
        <v>2050</v>
      </c>
      <c r="AE4" s="290">
        <f t="shared" si="0"/>
        <v>2051</v>
      </c>
      <c r="AF4" s="290">
        <f t="shared" si="0"/>
        <v>2052</v>
      </c>
      <c r="AG4" s="290">
        <f t="shared" si="0"/>
        <v>2053</v>
      </c>
      <c r="AH4" s="290">
        <f t="shared" si="0"/>
        <v>2054</v>
      </c>
      <c r="AI4" s="290">
        <f t="shared" si="0"/>
        <v>2055</v>
      </c>
      <c r="AJ4" s="290">
        <f t="shared" si="0"/>
        <v>2056</v>
      </c>
      <c r="AK4" s="290">
        <f t="shared" si="0"/>
        <v>2057</v>
      </c>
      <c r="AL4" s="290">
        <f t="shared" si="0"/>
        <v>2058</v>
      </c>
      <c r="AM4" s="290">
        <f t="shared" si="0"/>
        <v>2059</v>
      </c>
      <c r="AN4" s="290">
        <f t="shared" si="0"/>
        <v>2060</v>
      </c>
      <c r="AO4" s="290">
        <f t="shared" si="0"/>
        <v>2061</v>
      </c>
      <c r="AP4" s="290">
        <f t="shared" si="0"/>
        <v>2062</v>
      </c>
      <c r="AQ4" s="290">
        <f t="shared" si="0"/>
        <v>2063</v>
      </c>
    </row>
    <row r="5" spans="2:43" x14ac:dyDescent="0.3">
      <c r="B5" s="142" t="s">
        <v>517</v>
      </c>
      <c r="C5" s="154">
        <f t="shared" ref="C5:C11" si="1">SUM(D5:AQ5)</f>
        <v>0</v>
      </c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</row>
    <row r="6" spans="2:43" x14ac:dyDescent="0.3">
      <c r="B6" s="142" t="s">
        <v>518</v>
      </c>
      <c r="C6" s="154">
        <f t="shared" si="1"/>
        <v>0</v>
      </c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</row>
    <row r="7" spans="2:43" x14ac:dyDescent="0.3">
      <c r="B7" s="289" t="s">
        <v>519</v>
      </c>
      <c r="C7" s="351">
        <f t="shared" si="1"/>
        <v>0</v>
      </c>
      <c r="D7" s="352"/>
      <c r="E7" s="352"/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  <c r="V7" s="352"/>
      <c r="W7" s="352"/>
      <c r="X7" s="352"/>
      <c r="Y7" s="352"/>
      <c r="Z7" s="352"/>
      <c r="AA7" s="352"/>
      <c r="AB7" s="352"/>
      <c r="AC7" s="352"/>
      <c r="AD7" s="352"/>
      <c r="AE7" s="352"/>
      <c r="AF7" s="352"/>
      <c r="AG7" s="352"/>
      <c r="AH7" s="352"/>
      <c r="AI7" s="352"/>
      <c r="AJ7" s="352"/>
      <c r="AK7" s="352"/>
      <c r="AL7" s="352"/>
      <c r="AM7" s="352"/>
      <c r="AN7" s="352"/>
      <c r="AO7" s="352"/>
      <c r="AP7" s="352"/>
      <c r="AQ7" s="352"/>
    </row>
    <row r="8" spans="2:43" x14ac:dyDescent="0.3">
      <c r="B8" s="142" t="s">
        <v>166</v>
      </c>
      <c r="C8" s="154">
        <f t="shared" si="1"/>
        <v>0</v>
      </c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</row>
    <row r="9" spans="2:43" x14ac:dyDescent="0.3">
      <c r="B9" s="142" t="s">
        <v>167</v>
      </c>
      <c r="C9" s="154">
        <f t="shared" si="1"/>
        <v>0</v>
      </c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</row>
    <row r="10" spans="2:43" x14ac:dyDescent="0.3">
      <c r="B10" s="142" t="s">
        <v>168</v>
      </c>
      <c r="C10" s="154">
        <f t="shared" si="1"/>
        <v>0</v>
      </c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</row>
    <row r="11" spans="2:43" x14ac:dyDescent="0.3">
      <c r="B11" s="142" t="s">
        <v>169</v>
      </c>
      <c r="C11" s="154">
        <f t="shared" si="1"/>
        <v>0</v>
      </c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</row>
    <row r="14" spans="2:43" x14ac:dyDescent="0.3">
      <c r="B14" s="142"/>
      <c r="C14" s="142"/>
      <c r="D14" s="142" t="s">
        <v>10</v>
      </c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</row>
    <row r="15" spans="2:43" x14ac:dyDescent="0.3">
      <c r="B15" s="144" t="s">
        <v>548</v>
      </c>
      <c r="C15" s="144"/>
      <c r="D15" s="289">
        <v>1</v>
      </c>
      <c r="E15" s="289">
        <v>2</v>
      </c>
      <c r="F15" s="289">
        <v>3</v>
      </c>
      <c r="G15" s="289">
        <v>4</v>
      </c>
      <c r="H15" s="289">
        <v>5</v>
      </c>
      <c r="I15" s="289">
        <v>6</v>
      </c>
      <c r="J15" s="289">
        <v>7</v>
      </c>
      <c r="K15" s="289">
        <v>8</v>
      </c>
      <c r="L15" s="289">
        <v>9</v>
      </c>
      <c r="M15" s="289">
        <v>10</v>
      </c>
      <c r="N15" s="289">
        <v>11</v>
      </c>
      <c r="O15" s="289">
        <v>12</v>
      </c>
      <c r="P15" s="289">
        <v>13</v>
      </c>
      <c r="Q15" s="289">
        <v>14</v>
      </c>
      <c r="R15" s="289">
        <v>15</v>
      </c>
      <c r="S15" s="289">
        <v>16</v>
      </c>
      <c r="T15" s="289">
        <v>17</v>
      </c>
      <c r="U15" s="289">
        <v>18</v>
      </c>
      <c r="V15" s="289">
        <v>19</v>
      </c>
      <c r="W15" s="289">
        <v>20</v>
      </c>
      <c r="X15" s="289">
        <v>21</v>
      </c>
      <c r="Y15" s="289">
        <v>22</v>
      </c>
      <c r="Z15" s="289">
        <v>23</v>
      </c>
      <c r="AA15" s="289">
        <v>24</v>
      </c>
      <c r="AB15" s="289">
        <v>25</v>
      </c>
      <c r="AC15" s="289">
        <v>26</v>
      </c>
      <c r="AD15" s="289">
        <v>27</v>
      </c>
      <c r="AE15" s="289">
        <v>28</v>
      </c>
      <c r="AF15" s="289">
        <v>29</v>
      </c>
      <c r="AG15" s="289">
        <v>30</v>
      </c>
      <c r="AH15" s="289">
        <v>31</v>
      </c>
      <c r="AI15" s="289">
        <v>32</v>
      </c>
      <c r="AJ15" s="289">
        <v>33</v>
      </c>
      <c r="AK15" s="289">
        <v>34</v>
      </c>
      <c r="AL15" s="289">
        <v>35</v>
      </c>
      <c r="AM15" s="289">
        <v>36</v>
      </c>
      <c r="AN15" s="289">
        <v>37</v>
      </c>
      <c r="AO15" s="289">
        <v>38</v>
      </c>
      <c r="AP15" s="289">
        <v>39</v>
      </c>
      <c r="AQ15" s="289">
        <v>40</v>
      </c>
    </row>
    <row r="16" spans="2:43" x14ac:dyDescent="0.3">
      <c r="B16" s="145" t="s">
        <v>40</v>
      </c>
      <c r="C16" s="263" t="s">
        <v>9</v>
      </c>
      <c r="D16" s="290">
        <f>D4</f>
        <v>2024</v>
      </c>
      <c r="E16" s="290">
        <f t="shared" ref="E16:AQ16" si="2">E4</f>
        <v>2025</v>
      </c>
      <c r="F16" s="290">
        <f t="shared" si="2"/>
        <v>2026</v>
      </c>
      <c r="G16" s="290">
        <f t="shared" si="2"/>
        <v>2027</v>
      </c>
      <c r="H16" s="290">
        <f t="shared" si="2"/>
        <v>2028</v>
      </c>
      <c r="I16" s="290">
        <f t="shared" si="2"/>
        <v>2029</v>
      </c>
      <c r="J16" s="290">
        <f t="shared" si="2"/>
        <v>2030</v>
      </c>
      <c r="K16" s="290">
        <f t="shared" si="2"/>
        <v>2031</v>
      </c>
      <c r="L16" s="290">
        <f t="shared" si="2"/>
        <v>2032</v>
      </c>
      <c r="M16" s="290">
        <f t="shared" si="2"/>
        <v>2033</v>
      </c>
      <c r="N16" s="290">
        <f t="shared" si="2"/>
        <v>2034</v>
      </c>
      <c r="O16" s="290">
        <f t="shared" si="2"/>
        <v>2035</v>
      </c>
      <c r="P16" s="290">
        <f t="shared" si="2"/>
        <v>2036</v>
      </c>
      <c r="Q16" s="290">
        <f t="shared" si="2"/>
        <v>2037</v>
      </c>
      <c r="R16" s="290">
        <f t="shared" si="2"/>
        <v>2038</v>
      </c>
      <c r="S16" s="290">
        <f t="shared" si="2"/>
        <v>2039</v>
      </c>
      <c r="T16" s="290">
        <f t="shared" si="2"/>
        <v>2040</v>
      </c>
      <c r="U16" s="290">
        <f t="shared" si="2"/>
        <v>2041</v>
      </c>
      <c r="V16" s="290">
        <f t="shared" si="2"/>
        <v>2042</v>
      </c>
      <c r="W16" s="290">
        <f t="shared" si="2"/>
        <v>2043</v>
      </c>
      <c r="X16" s="290">
        <f t="shared" si="2"/>
        <v>2044</v>
      </c>
      <c r="Y16" s="290">
        <f t="shared" si="2"/>
        <v>2045</v>
      </c>
      <c r="Z16" s="290">
        <f t="shared" si="2"/>
        <v>2046</v>
      </c>
      <c r="AA16" s="290">
        <f t="shared" si="2"/>
        <v>2047</v>
      </c>
      <c r="AB16" s="290">
        <f t="shared" si="2"/>
        <v>2048</v>
      </c>
      <c r="AC16" s="290">
        <f t="shared" si="2"/>
        <v>2049</v>
      </c>
      <c r="AD16" s="290">
        <f t="shared" si="2"/>
        <v>2050</v>
      </c>
      <c r="AE16" s="290">
        <f t="shared" si="2"/>
        <v>2051</v>
      </c>
      <c r="AF16" s="290">
        <f t="shared" si="2"/>
        <v>2052</v>
      </c>
      <c r="AG16" s="290">
        <f t="shared" si="2"/>
        <v>2053</v>
      </c>
      <c r="AH16" s="290">
        <f t="shared" si="2"/>
        <v>2054</v>
      </c>
      <c r="AI16" s="290">
        <f t="shared" si="2"/>
        <v>2055</v>
      </c>
      <c r="AJ16" s="290">
        <f t="shared" si="2"/>
        <v>2056</v>
      </c>
      <c r="AK16" s="290">
        <f t="shared" si="2"/>
        <v>2057</v>
      </c>
      <c r="AL16" s="290">
        <f t="shared" si="2"/>
        <v>2058</v>
      </c>
      <c r="AM16" s="290">
        <f t="shared" si="2"/>
        <v>2059</v>
      </c>
      <c r="AN16" s="290">
        <f t="shared" si="2"/>
        <v>2060</v>
      </c>
      <c r="AO16" s="290">
        <f t="shared" si="2"/>
        <v>2061</v>
      </c>
      <c r="AP16" s="290">
        <f t="shared" si="2"/>
        <v>2062</v>
      </c>
      <c r="AQ16" s="290">
        <f t="shared" si="2"/>
        <v>2063</v>
      </c>
    </row>
    <row r="17" spans="2:43" x14ac:dyDescent="0.3">
      <c r="B17" s="142" t="s">
        <v>517</v>
      </c>
      <c r="C17" s="154">
        <f t="shared" ref="C17:C23" si="3">SUM(D17:AQ17)</f>
        <v>0</v>
      </c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59"/>
      <c r="AP17" s="159"/>
      <c r="AQ17" s="159"/>
    </row>
    <row r="18" spans="2:43" x14ac:dyDescent="0.3">
      <c r="B18" s="142" t="s">
        <v>518</v>
      </c>
      <c r="C18" s="154">
        <f t="shared" si="3"/>
        <v>0</v>
      </c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</row>
    <row r="19" spans="2:43" x14ac:dyDescent="0.3">
      <c r="B19" s="289" t="s">
        <v>519</v>
      </c>
      <c r="C19" s="351">
        <f t="shared" si="3"/>
        <v>0</v>
      </c>
      <c r="D19" s="352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2"/>
      <c r="S19" s="352"/>
      <c r="T19" s="352"/>
      <c r="U19" s="352"/>
      <c r="V19" s="352"/>
      <c r="W19" s="352"/>
      <c r="X19" s="352"/>
      <c r="Y19" s="352"/>
      <c r="Z19" s="352"/>
      <c r="AA19" s="352"/>
      <c r="AB19" s="352"/>
      <c r="AC19" s="352"/>
      <c r="AD19" s="352"/>
      <c r="AE19" s="352"/>
      <c r="AF19" s="352"/>
      <c r="AG19" s="352"/>
      <c r="AH19" s="352"/>
      <c r="AI19" s="352"/>
      <c r="AJ19" s="352"/>
      <c r="AK19" s="352"/>
      <c r="AL19" s="352"/>
      <c r="AM19" s="352"/>
      <c r="AN19" s="352"/>
      <c r="AO19" s="352"/>
      <c r="AP19" s="352"/>
      <c r="AQ19" s="352"/>
    </row>
    <row r="20" spans="2:43" x14ac:dyDescent="0.3">
      <c r="B20" s="142" t="s">
        <v>166</v>
      </c>
      <c r="C20" s="154">
        <f t="shared" si="3"/>
        <v>0</v>
      </c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</row>
    <row r="21" spans="2:43" x14ac:dyDescent="0.3">
      <c r="B21" s="142" t="s">
        <v>167</v>
      </c>
      <c r="C21" s="154">
        <f t="shared" si="3"/>
        <v>0</v>
      </c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</row>
    <row r="22" spans="2:43" x14ac:dyDescent="0.3">
      <c r="B22" s="142" t="s">
        <v>168</v>
      </c>
      <c r="C22" s="154">
        <f t="shared" si="3"/>
        <v>0</v>
      </c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</row>
    <row r="23" spans="2:43" x14ac:dyDescent="0.3">
      <c r="B23" s="142" t="s">
        <v>169</v>
      </c>
      <c r="C23" s="154">
        <f t="shared" si="3"/>
        <v>0</v>
      </c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O23" s="159"/>
      <c r="AP23" s="159"/>
      <c r="AQ23" s="159"/>
    </row>
    <row r="26" spans="2:43" x14ac:dyDescent="0.3">
      <c r="B26" s="142"/>
      <c r="C26" s="142"/>
      <c r="D26" s="142" t="s">
        <v>10</v>
      </c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</row>
    <row r="27" spans="2:43" x14ac:dyDescent="0.3">
      <c r="B27" s="144" t="s">
        <v>549</v>
      </c>
      <c r="C27" s="144"/>
      <c r="D27" s="289">
        <v>1</v>
      </c>
      <c r="E27" s="289">
        <v>2</v>
      </c>
      <c r="F27" s="289">
        <v>3</v>
      </c>
      <c r="G27" s="289">
        <v>4</v>
      </c>
      <c r="H27" s="289">
        <v>5</v>
      </c>
      <c r="I27" s="289">
        <v>6</v>
      </c>
      <c r="J27" s="289">
        <v>7</v>
      </c>
      <c r="K27" s="289">
        <v>8</v>
      </c>
      <c r="L27" s="289">
        <v>9</v>
      </c>
      <c r="M27" s="289">
        <v>10</v>
      </c>
      <c r="N27" s="289">
        <v>11</v>
      </c>
      <c r="O27" s="289">
        <v>12</v>
      </c>
      <c r="P27" s="289">
        <v>13</v>
      </c>
      <c r="Q27" s="289">
        <v>14</v>
      </c>
      <c r="R27" s="289">
        <v>15</v>
      </c>
      <c r="S27" s="289">
        <v>16</v>
      </c>
      <c r="T27" s="289">
        <v>17</v>
      </c>
      <c r="U27" s="289">
        <v>18</v>
      </c>
      <c r="V27" s="289">
        <v>19</v>
      </c>
      <c r="W27" s="289">
        <v>20</v>
      </c>
      <c r="X27" s="289">
        <v>21</v>
      </c>
      <c r="Y27" s="289">
        <v>22</v>
      </c>
      <c r="Z27" s="289">
        <v>23</v>
      </c>
      <c r="AA27" s="289">
        <v>24</v>
      </c>
      <c r="AB27" s="289">
        <v>25</v>
      </c>
      <c r="AC27" s="289">
        <v>26</v>
      </c>
      <c r="AD27" s="289">
        <v>27</v>
      </c>
      <c r="AE27" s="289">
        <v>28</v>
      </c>
      <c r="AF27" s="289">
        <v>29</v>
      </c>
      <c r="AG27" s="289">
        <v>30</v>
      </c>
      <c r="AH27" s="289">
        <v>31</v>
      </c>
      <c r="AI27" s="289">
        <v>32</v>
      </c>
      <c r="AJ27" s="289">
        <v>33</v>
      </c>
      <c r="AK27" s="289">
        <v>34</v>
      </c>
      <c r="AL27" s="289">
        <v>35</v>
      </c>
      <c r="AM27" s="289">
        <v>36</v>
      </c>
      <c r="AN27" s="289">
        <v>37</v>
      </c>
      <c r="AO27" s="289">
        <v>38</v>
      </c>
      <c r="AP27" s="289">
        <v>39</v>
      </c>
      <c r="AQ27" s="289">
        <v>40</v>
      </c>
    </row>
    <row r="28" spans="2:43" x14ac:dyDescent="0.3">
      <c r="B28" s="145" t="s">
        <v>76</v>
      </c>
      <c r="C28" s="263" t="s">
        <v>9</v>
      </c>
      <c r="D28" s="290">
        <f>D4</f>
        <v>2024</v>
      </c>
      <c r="E28" s="290">
        <f t="shared" ref="E28:AQ28" si="4">E4</f>
        <v>2025</v>
      </c>
      <c r="F28" s="290">
        <f t="shared" si="4"/>
        <v>2026</v>
      </c>
      <c r="G28" s="290">
        <f t="shared" si="4"/>
        <v>2027</v>
      </c>
      <c r="H28" s="290">
        <f t="shared" si="4"/>
        <v>2028</v>
      </c>
      <c r="I28" s="290">
        <f t="shared" si="4"/>
        <v>2029</v>
      </c>
      <c r="J28" s="290">
        <f t="shared" si="4"/>
        <v>2030</v>
      </c>
      <c r="K28" s="290">
        <f t="shared" si="4"/>
        <v>2031</v>
      </c>
      <c r="L28" s="290">
        <f t="shared" si="4"/>
        <v>2032</v>
      </c>
      <c r="M28" s="290">
        <f t="shared" si="4"/>
        <v>2033</v>
      </c>
      <c r="N28" s="290">
        <f t="shared" si="4"/>
        <v>2034</v>
      </c>
      <c r="O28" s="290">
        <f t="shared" si="4"/>
        <v>2035</v>
      </c>
      <c r="P28" s="290">
        <f t="shared" si="4"/>
        <v>2036</v>
      </c>
      <c r="Q28" s="290">
        <f t="shared" si="4"/>
        <v>2037</v>
      </c>
      <c r="R28" s="290">
        <f t="shared" si="4"/>
        <v>2038</v>
      </c>
      <c r="S28" s="290">
        <f t="shared" si="4"/>
        <v>2039</v>
      </c>
      <c r="T28" s="290">
        <f t="shared" si="4"/>
        <v>2040</v>
      </c>
      <c r="U28" s="290">
        <f t="shared" si="4"/>
        <v>2041</v>
      </c>
      <c r="V28" s="290">
        <f t="shared" si="4"/>
        <v>2042</v>
      </c>
      <c r="W28" s="290">
        <f t="shared" si="4"/>
        <v>2043</v>
      </c>
      <c r="X28" s="290">
        <f t="shared" si="4"/>
        <v>2044</v>
      </c>
      <c r="Y28" s="290">
        <f t="shared" si="4"/>
        <v>2045</v>
      </c>
      <c r="Z28" s="290">
        <f t="shared" si="4"/>
        <v>2046</v>
      </c>
      <c r="AA28" s="290">
        <f t="shared" si="4"/>
        <v>2047</v>
      </c>
      <c r="AB28" s="290">
        <f t="shared" si="4"/>
        <v>2048</v>
      </c>
      <c r="AC28" s="290">
        <f t="shared" si="4"/>
        <v>2049</v>
      </c>
      <c r="AD28" s="290">
        <f t="shared" si="4"/>
        <v>2050</v>
      </c>
      <c r="AE28" s="290">
        <f t="shared" si="4"/>
        <v>2051</v>
      </c>
      <c r="AF28" s="290">
        <f t="shared" si="4"/>
        <v>2052</v>
      </c>
      <c r="AG28" s="290">
        <f t="shared" si="4"/>
        <v>2053</v>
      </c>
      <c r="AH28" s="290">
        <f t="shared" si="4"/>
        <v>2054</v>
      </c>
      <c r="AI28" s="290">
        <f t="shared" si="4"/>
        <v>2055</v>
      </c>
      <c r="AJ28" s="290">
        <f t="shared" si="4"/>
        <v>2056</v>
      </c>
      <c r="AK28" s="290">
        <f t="shared" si="4"/>
        <v>2057</v>
      </c>
      <c r="AL28" s="290">
        <f t="shared" si="4"/>
        <v>2058</v>
      </c>
      <c r="AM28" s="290">
        <f t="shared" si="4"/>
        <v>2059</v>
      </c>
      <c r="AN28" s="290">
        <f t="shared" si="4"/>
        <v>2060</v>
      </c>
      <c r="AO28" s="290">
        <f t="shared" si="4"/>
        <v>2061</v>
      </c>
      <c r="AP28" s="290">
        <f t="shared" si="4"/>
        <v>2062</v>
      </c>
      <c r="AQ28" s="290">
        <f t="shared" si="4"/>
        <v>2063</v>
      </c>
    </row>
    <row r="29" spans="2:43" x14ac:dyDescent="0.3">
      <c r="B29" s="142" t="s">
        <v>517</v>
      </c>
      <c r="C29" s="154">
        <f t="shared" ref="C29:C35" si="5">SUM(D29:AQ29)</f>
        <v>0</v>
      </c>
      <c r="D29" s="155">
        <f t="shared" ref="D29:AQ34" si="6">D5-D17</f>
        <v>0</v>
      </c>
      <c r="E29" s="155">
        <f t="shared" si="6"/>
        <v>0</v>
      </c>
      <c r="F29" s="155">
        <f t="shared" si="6"/>
        <v>0</v>
      </c>
      <c r="G29" s="155">
        <f t="shared" si="6"/>
        <v>0</v>
      </c>
      <c r="H29" s="155">
        <f t="shared" si="6"/>
        <v>0</v>
      </c>
      <c r="I29" s="155">
        <f t="shared" si="6"/>
        <v>0</v>
      </c>
      <c r="J29" s="155">
        <f t="shared" si="6"/>
        <v>0</v>
      </c>
      <c r="K29" s="155">
        <f t="shared" si="6"/>
        <v>0</v>
      </c>
      <c r="L29" s="155">
        <f t="shared" si="6"/>
        <v>0</v>
      </c>
      <c r="M29" s="155">
        <f t="shared" si="6"/>
        <v>0</v>
      </c>
      <c r="N29" s="155">
        <f t="shared" si="6"/>
        <v>0</v>
      </c>
      <c r="O29" s="155">
        <f t="shared" si="6"/>
        <v>0</v>
      </c>
      <c r="P29" s="155">
        <f t="shared" si="6"/>
        <v>0</v>
      </c>
      <c r="Q29" s="155">
        <f t="shared" si="6"/>
        <v>0</v>
      </c>
      <c r="R29" s="155">
        <f t="shared" si="6"/>
        <v>0</v>
      </c>
      <c r="S29" s="155">
        <f t="shared" si="6"/>
        <v>0</v>
      </c>
      <c r="T29" s="155">
        <f t="shared" si="6"/>
        <v>0</v>
      </c>
      <c r="U29" s="155">
        <f t="shared" si="6"/>
        <v>0</v>
      </c>
      <c r="V29" s="155">
        <f t="shared" si="6"/>
        <v>0</v>
      </c>
      <c r="W29" s="155">
        <f t="shared" si="6"/>
        <v>0</v>
      </c>
      <c r="X29" s="155">
        <f t="shared" si="6"/>
        <v>0</v>
      </c>
      <c r="Y29" s="155">
        <f t="shared" si="6"/>
        <v>0</v>
      </c>
      <c r="Z29" s="155">
        <f t="shared" si="6"/>
        <v>0</v>
      </c>
      <c r="AA29" s="155">
        <f t="shared" si="6"/>
        <v>0</v>
      </c>
      <c r="AB29" s="155">
        <f t="shared" si="6"/>
        <v>0</v>
      </c>
      <c r="AC29" s="155">
        <f t="shared" si="6"/>
        <v>0</v>
      </c>
      <c r="AD29" s="155">
        <f t="shared" si="6"/>
        <v>0</v>
      </c>
      <c r="AE29" s="155">
        <f t="shared" si="6"/>
        <v>0</v>
      </c>
      <c r="AF29" s="155">
        <f t="shared" si="6"/>
        <v>0</v>
      </c>
      <c r="AG29" s="155">
        <f t="shared" si="6"/>
        <v>0</v>
      </c>
      <c r="AH29" s="155">
        <f t="shared" si="6"/>
        <v>0</v>
      </c>
      <c r="AI29" s="155">
        <f t="shared" si="6"/>
        <v>0</v>
      </c>
      <c r="AJ29" s="155">
        <f t="shared" si="6"/>
        <v>0</v>
      </c>
      <c r="AK29" s="155">
        <f t="shared" si="6"/>
        <v>0</v>
      </c>
      <c r="AL29" s="155">
        <f t="shared" si="6"/>
        <v>0</v>
      </c>
      <c r="AM29" s="155">
        <f t="shared" si="6"/>
        <v>0</v>
      </c>
      <c r="AN29" s="155">
        <f t="shared" si="6"/>
        <v>0</v>
      </c>
      <c r="AO29" s="155">
        <f t="shared" si="6"/>
        <v>0</v>
      </c>
      <c r="AP29" s="155">
        <f t="shared" si="6"/>
        <v>0</v>
      </c>
      <c r="AQ29" s="155">
        <f t="shared" si="6"/>
        <v>0</v>
      </c>
    </row>
    <row r="30" spans="2:43" x14ac:dyDescent="0.3">
      <c r="B30" s="142" t="s">
        <v>518</v>
      </c>
      <c r="C30" s="154">
        <f t="shared" si="5"/>
        <v>0</v>
      </c>
      <c r="D30" s="155">
        <f t="shared" si="6"/>
        <v>0</v>
      </c>
      <c r="E30" s="155">
        <f t="shared" si="6"/>
        <v>0</v>
      </c>
      <c r="F30" s="155">
        <f t="shared" si="6"/>
        <v>0</v>
      </c>
      <c r="G30" s="155">
        <f t="shared" si="6"/>
        <v>0</v>
      </c>
      <c r="H30" s="155">
        <f t="shared" si="6"/>
        <v>0</v>
      </c>
      <c r="I30" s="155">
        <f t="shared" si="6"/>
        <v>0</v>
      </c>
      <c r="J30" s="155">
        <f t="shared" si="6"/>
        <v>0</v>
      </c>
      <c r="K30" s="155">
        <f t="shared" si="6"/>
        <v>0</v>
      </c>
      <c r="L30" s="155">
        <f t="shared" si="6"/>
        <v>0</v>
      </c>
      <c r="M30" s="155">
        <f t="shared" si="6"/>
        <v>0</v>
      </c>
      <c r="N30" s="155">
        <f t="shared" si="6"/>
        <v>0</v>
      </c>
      <c r="O30" s="155">
        <f t="shared" si="6"/>
        <v>0</v>
      </c>
      <c r="P30" s="155">
        <f t="shared" si="6"/>
        <v>0</v>
      </c>
      <c r="Q30" s="155">
        <f t="shared" si="6"/>
        <v>0</v>
      </c>
      <c r="R30" s="155">
        <f t="shared" si="6"/>
        <v>0</v>
      </c>
      <c r="S30" s="155">
        <f t="shared" si="6"/>
        <v>0</v>
      </c>
      <c r="T30" s="155">
        <f t="shared" si="6"/>
        <v>0</v>
      </c>
      <c r="U30" s="155">
        <f t="shared" si="6"/>
        <v>0</v>
      </c>
      <c r="V30" s="155">
        <f t="shared" si="6"/>
        <v>0</v>
      </c>
      <c r="W30" s="155">
        <f t="shared" si="6"/>
        <v>0</v>
      </c>
      <c r="X30" s="155">
        <f t="shared" si="6"/>
        <v>0</v>
      </c>
      <c r="Y30" s="155">
        <f t="shared" si="6"/>
        <v>0</v>
      </c>
      <c r="Z30" s="155">
        <f t="shared" si="6"/>
        <v>0</v>
      </c>
      <c r="AA30" s="155">
        <f t="shared" si="6"/>
        <v>0</v>
      </c>
      <c r="AB30" s="155">
        <f t="shared" si="6"/>
        <v>0</v>
      </c>
      <c r="AC30" s="155">
        <f t="shared" si="6"/>
        <v>0</v>
      </c>
      <c r="AD30" s="155">
        <f t="shared" si="6"/>
        <v>0</v>
      </c>
      <c r="AE30" s="155">
        <f t="shared" si="6"/>
        <v>0</v>
      </c>
      <c r="AF30" s="155">
        <f t="shared" si="6"/>
        <v>0</v>
      </c>
      <c r="AG30" s="155">
        <f t="shared" si="6"/>
        <v>0</v>
      </c>
      <c r="AH30" s="155">
        <f t="shared" si="6"/>
        <v>0</v>
      </c>
      <c r="AI30" s="155">
        <f t="shared" si="6"/>
        <v>0</v>
      </c>
      <c r="AJ30" s="155">
        <f t="shared" si="6"/>
        <v>0</v>
      </c>
      <c r="AK30" s="155">
        <f t="shared" si="6"/>
        <v>0</v>
      </c>
      <c r="AL30" s="155">
        <f t="shared" si="6"/>
        <v>0</v>
      </c>
      <c r="AM30" s="155">
        <f t="shared" si="6"/>
        <v>0</v>
      </c>
      <c r="AN30" s="155">
        <f t="shared" si="6"/>
        <v>0</v>
      </c>
      <c r="AO30" s="155">
        <f t="shared" si="6"/>
        <v>0</v>
      </c>
      <c r="AP30" s="155">
        <f t="shared" si="6"/>
        <v>0</v>
      </c>
      <c r="AQ30" s="155">
        <f t="shared" si="6"/>
        <v>0</v>
      </c>
    </row>
    <row r="31" spans="2:43" x14ac:dyDescent="0.3">
      <c r="B31" s="289" t="s">
        <v>519</v>
      </c>
      <c r="C31" s="351">
        <f t="shared" si="5"/>
        <v>0</v>
      </c>
      <c r="D31" s="353">
        <f>D7-D19</f>
        <v>0</v>
      </c>
      <c r="E31" s="353">
        <f t="shared" si="6"/>
        <v>0</v>
      </c>
      <c r="F31" s="353">
        <f t="shared" si="6"/>
        <v>0</v>
      </c>
      <c r="G31" s="353">
        <f t="shared" si="6"/>
        <v>0</v>
      </c>
      <c r="H31" s="353">
        <f t="shared" si="6"/>
        <v>0</v>
      </c>
      <c r="I31" s="353">
        <f t="shared" si="6"/>
        <v>0</v>
      </c>
      <c r="J31" s="353">
        <f t="shared" si="6"/>
        <v>0</v>
      </c>
      <c r="K31" s="353">
        <f t="shared" si="6"/>
        <v>0</v>
      </c>
      <c r="L31" s="353">
        <f t="shared" si="6"/>
        <v>0</v>
      </c>
      <c r="M31" s="353">
        <f t="shared" si="6"/>
        <v>0</v>
      </c>
      <c r="N31" s="353">
        <f t="shared" si="6"/>
        <v>0</v>
      </c>
      <c r="O31" s="353">
        <f t="shared" si="6"/>
        <v>0</v>
      </c>
      <c r="P31" s="353">
        <f t="shared" si="6"/>
        <v>0</v>
      </c>
      <c r="Q31" s="353">
        <f t="shared" si="6"/>
        <v>0</v>
      </c>
      <c r="R31" s="353">
        <f t="shared" si="6"/>
        <v>0</v>
      </c>
      <c r="S31" s="353">
        <f t="shared" si="6"/>
        <v>0</v>
      </c>
      <c r="T31" s="353">
        <f t="shared" si="6"/>
        <v>0</v>
      </c>
      <c r="U31" s="353">
        <f t="shared" si="6"/>
        <v>0</v>
      </c>
      <c r="V31" s="353">
        <f t="shared" si="6"/>
        <v>0</v>
      </c>
      <c r="W31" s="353">
        <f t="shared" si="6"/>
        <v>0</v>
      </c>
      <c r="X31" s="353">
        <f t="shared" si="6"/>
        <v>0</v>
      </c>
      <c r="Y31" s="353">
        <f t="shared" si="6"/>
        <v>0</v>
      </c>
      <c r="Z31" s="353">
        <f t="shared" si="6"/>
        <v>0</v>
      </c>
      <c r="AA31" s="353">
        <f t="shared" si="6"/>
        <v>0</v>
      </c>
      <c r="AB31" s="353">
        <f t="shared" si="6"/>
        <v>0</v>
      </c>
      <c r="AC31" s="353">
        <f t="shared" si="6"/>
        <v>0</v>
      </c>
      <c r="AD31" s="353">
        <f t="shared" si="6"/>
        <v>0</v>
      </c>
      <c r="AE31" s="353">
        <f t="shared" si="6"/>
        <v>0</v>
      </c>
      <c r="AF31" s="353">
        <f t="shared" si="6"/>
        <v>0</v>
      </c>
      <c r="AG31" s="353">
        <f t="shared" si="6"/>
        <v>0</v>
      </c>
      <c r="AH31" s="353">
        <f t="shared" si="6"/>
        <v>0</v>
      </c>
      <c r="AI31" s="353">
        <f t="shared" si="6"/>
        <v>0</v>
      </c>
      <c r="AJ31" s="353">
        <f t="shared" si="6"/>
        <v>0</v>
      </c>
      <c r="AK31" s="353">
        <f t="shared" si="6"/>
        <v>0</v>
      </c>
      <c r="AL31" s="353">
        <f t="shared" si="6"/>
        <v>0</v>
      </c>
      <c r="AM31" s="353">
        <f t="shared" si="6"/>
        <v>0</v>
      </c>
      <c r="AN31" s="353">
        <f t="shared" si="6"/>
        <v>0</v>
      </c>
      <c r="AO31" s="353">
        <f t="shared" si="6"/>
        <v>0</v>
      </c>
      <c r="AP31" s="353">
        <f t="shared" si="6"/>
        <v>0</v>
      </c>
      <c r="AQ31" s="353">
        <f t="shared" si="6"/>
        <v>0</v>
      </c>
    </row>
    <row r="32" spans="2:43" x14ac:dyDescent="0.3">
      <c r="B32" s="142" t="s">
        <v>166</v>
      </c>
      <c r="C32" s="154">
        <f t="shared" si="5"/>
        <v>0</v>
      </c>
      <c r="D32" s="155">
        <f>D8-D20</f>
        <v>0</v>
      </c>
      <c r="E32" s="155">
        <f t="shared" si="6"/>
        <v>0</v>
      </c>
      <c r="F32" s="155">
        <f t="shared" si="6"/>
        <v>0</v>
      </c>
      <c r="G32" s="155">
        <f t="shared" si="6"/>
        <v>0</v>
      </c>
      <c r="H32" s="155">
        <f t="shared" si="6"/>
        <v>0</v>
      </c>
      <c r="I32" s="155">
        <f t="shared" si="6"/>
        <v>0</v>
      </c>
      <c r="J32" s="155">
        <f t="shared" si="6"/>
        <v>0</v>
      </c>
      <c r="K32" s="155">
        <f t="shared" si="6"/>
        <v>0</v>
      </c>
      <c r="L32" s="155">
        <f t="shared" si="6"/>
        <v>0</v>
      </c>
      <c r="M32" s="155">
        <f t="shared" si="6"/>
        <v>0</v>
      </c>
      <c r="N32" s="155">
        <f t="shared" si="6"/>
        <v>0</v>
      </c>
      <c r="O32" s="155">
        <f t="shared" si="6"/>
        <v>0</v>
      </c>
      <c r="P32" s="155">
        <f t="shared" si="6"/>
        <v>0</v>
      </c>
      <c r="Q32" s="155">
        <f t="shared" si="6"/>
        <v>0</v>
      </c>
      <c r="R32" s="155">
        <f t="shared" si="6"/>
        <v>0</v>
      </c>
      <c r="S32" s="155">
        <f t="shared" si="6"/>
        <v>0</v>
      </c>
      <c r="T32" s="155">
        <f t="shared" si="6"/>
        <v>0</v>
      </c>
      <c r="U32" s="155">
        <f t="shared" si="6"/>
        <v>0</v>
      </c>
      <c r="V32" s="155">
        <f t="shared" si="6"/>
        <v>0</v>
      </c>
      <c r="W32" s="155">
        <f t="shared" si="6"/>
        <v>0</v>
      </c>
      <c r="X32" s="155">
        <f t="shared" si="6"/>
        <v>0</v>
      </c>
      <c r="Y32" s="155">
        <f t="shared" si="6"/>
        <v>0</v>
      </c>
      <c r="Z32" s="155">
        <f t="shared" si="6"/>
        <v>0</v>
      </c>
      <c r="AA32" s="155">
        <f t="shared" si="6"/>
        <v>0</v>
      </c>
      <c r="AB32" s="155">
        <f t="shared" si="6"/>
        <v>0</v>
      </c>
      <c r="AC32" s="155">
        <f t="shared" si="6"/>
        <v>0</v>
      </c>
      <c r="AD32" s="155">
        <f t="shared" si="6"/>
        <v>0</v>
      </c>
      <c r="AE32" s="155">
        <f t="shared" si="6"/>
        <v>0</v>
      </c>
      <c r="AF32" s="155">
        <f t="shared" si="6"/>
        <v>0</v>
      </c>
      <c r="AG32" s="155">
        <f t="shared" si="6"/>
        <v>0</v>
      </c>
      <c r="AH32" s="155">
        <f t="shared" si="6"/>
        <v>0</v>
      </c>
      <c r="AI32" s="155">
        <f t="shared" si="6"/>
        <v>0</v>
      </c>
      <c r="AJ32" s="155">
        <f t="shared" si="6"/>
        <v>0</v>
      </c>
      <c r="AK32" s="155">
        <f t="shared" si="6"/>
        <v>0</v>
      </c>
      <c r="AL32" s="155">
        <f t="shared" si="6"/>
        <v>0</v>
      </c>
      <c r="AM32" s="155">
        <f t="shared" si="6"/>
        <v>0</v>
      </c>
      <c r="AN32" s="155">
        <f t="shared" si="6"/>
        <v>0</v>
      </c>
      <c r="AO32" s="155">
        <f t="shared" si="6"/>
        <v>0</v>
      </c>
      <c r="AP32" s="155">
        <f t="shared" si="6"/>
        <v>0</v>
      </c>
      <c r="AQ32" s="155">
        <f t="shared" si="6"/>
        <v>0</v>
      </c>
    </row>
    <row r="33" spans="2:43" x14ac:dyDescent="0.3">
      <c r="B33" s="142" t="s">
        <v>167</v>
      </c>
      <c r="C33" s="154">
        <f t="shared" si="5"/>
        <v>0</v>
      </c>
      <c r="D33" s="155">
        <f>D9-D21</f>
        <v>0</v>
      </c>
      <c r="E33" s="155">
        <f t="shared" si="6"/>
        <v>0</v>
      </c>
      <c r="F33" s="155">
        <f t="shared" si="6"/>
        <v>0</v>
      </c>
      <c r="G33" s="155">
        <f t="shared" si="6"/>
        <v>0</v>
      </c>
      <c r="H33" s="155">
        <f t="shared" si="6"/>
        <v>0</v>
      </c>
      <c r="I33" s="155">
        <f t="shared" si="6"/>
        <v>0</v>
      </c>
      <c r="J33" s="155">
        <f t="shared" si="6"/>
        <v>0</v>
      </c>
      <c r="K33" s="155">
        <f t="shared" si="6"/>
        <v>0</v>
      </c>
      <c r="L33" s="155">
        <f t="shared" si="6"/>
        <v>0</v>
      </c>
      <c r="M33" s="155">
        <f t="shared" si="6"/>
        <v>0</v>
      </c>
      <c r="N33" s="155">
        <f t="shared" si="6"/>
        <v>0</v>
      </c>
      <c r="O33" s="155">
        <f t="shared" si="6"/>
        <v>0</v>
      </c>
      <c r="P33" s="155">
        <f t="shared" si="6"/>
        <v>0</v>
      </c>
      <c r="Q33" s="155">
        <f t="shared" si="6"/>
        <v>0</v>
      </c>
      <c r="R33" s="155">
        <f t="shared" si="6"/>
        <v>0</v>
      </c>
      <c r="S33" s="155">
        <f t="shared" si="6"/>
        <v>0</v>
      </c>
      <c r="T33" s="155">
        <f t="shared" si="6"/>
        <v>0</v>
      </c>
      <c r="U33" s="155">
        <f t="shared" si="6"/>
        <v>0</v>
      </c>
      <c r="V33" s="155">
        <f t="shared" si="6"/>
        <v>0</v>
      </c>
      <c r="W33" s="155">
        <f t="shared" si="6"/>
        <v>0</v>
      </c>
      <c r="X33" s="155">
        <f t="shared" si="6"/>
        <v>0</v>
      </c>
      <c r="Y33" s="155">
        <f t="shared" si="6"/>
        <v>0</v>
      </c>
      <c r="Z33" s="155">
        <f t="shared" si="6"/>
        <v>0</v>
      </c>
      <c r="AA33" s="155">
        <f t="shared" si="6"/>
        <v>0</v>
      </c>
      <c r="AB33" s="155">
        <f t="shared" si="6"/>
        <v>0</v>
      </c>
      <c r="AC33" s="155">
        <f t="shared" si="6"/>
        <v>0</v>
      </c>
      <c r="AD33" s="155">
        <f t="shared" si="6"/>
        <v>0</v>
      </c>
      <c r="AE33" s="155">
        <f t="shared" si="6"/>
        <v>0</v>
      </c>
      <c r="AF33" s="155">
        <f t="shared" si="6"/>
        <v>0</v>
      </c>
      <c r="AG33" s="155">
        <f t="shared" si="6"/>
        <v>0</v>
      </c>
      <c r="AH33" s="155">
        <f t="shared" si="6"/>
        <v>0</v>
      </c>
      <c r="AI33" s="155">
        <f t="shared" si="6"/>
        <v>0</v>
      </c>
      <c r="AJ33" s="155">
        <f t="shared" si="6"/>
        <v>0</v>
      </c>
      <c r="AK33" s="155">
        <f t="shared" si="6"/>
        <v>0</v>
      </c>
      <c r="AL33" s="155">
        <f t="shared" si="6"/>
        <v>0</v>
      </c>
      <c r="AM33" s="155">
        <f t="shared" si="6"/>
        <v>0</v>
      </c>
      <c r="AN33" s="155">
        <f t="shared" si="6"/>
        <v>0</v>
      </c>
      <c r="AO33" s="155">
        <f t="shared" si="6"/>
        <v>0</v>
      </c>
      <c r="AP33" s="155">
        <f t="shared" si="6"/>
        <v>0</v>
      </c>
      <c r="AQ33" s="155">
        <f t="shared" si="6"/>
        <v>0</v>
      </c>
    </row>
    <row r="34" spans="2:43" x14ac:dyDescent="0.3">
      <c r="B34" s="142" t="s">
        <v>168</v>
      </c>
      <c r="C34" s="154">
        <f t="shared" si="5"/>
        <v>0</v>
      </c>
      <c r="D34" s="155">
        <f>D10-D22</f>
        <v>0</v>
      </c>
      <c r="E34" s="155">
        <f t="shared" si="6"/>
        <v>0</v>
      </c>
      <c r="F34" s="155">
        <f t="shared" si="6"/>
        <v>0</v>
      </c>
      <c r="G34" s="155">
        <f t="shared" si="6"/>
        <v>0</v>
      </c>
      <c r="H34" s="155">
        <f t="shared" si="6"/>
        <v>0</v>
      </c>
      <c r="I34" s="155">
        <f t="shared" si="6"/>
        <v>0</v>
      </c>
      <c r="J34" s="155">
        <f t="shared" si="6"/>
        <v>0</v>
      </c>
      <c r="K34" s="155">
        <f t="shared" si="6"/>
        <v>0</v>
      </c>
      <c r="L34" s="155">
        <f t="shared" si="6"/>
        <v>0</v>
      </c>
      <c r="M34" s="155">
        <f t="shared" ref="M34:AQ35" si="7">M10-M22</f>
        <v>0</v>
      </c>
      <c r="N34" s="155">
        <f t="shared" si="7"/>
        <v>0</v>
      </c>
      <c r="O34" s="155">
        <f t="shared" si="7"/>
        <v>0</v>
      </c>
      <c r="P34" s="155">
        <f t="shared" si="7"/>
        <v>0</v>
      </c>
      <c r="Q34" s="155">
        <f t="shared" si="7"/>
        <v>0</v>
      </c>
      <c r="R34" s="155">
        <f t="shared" si="7"/>
        <v>0</v>
      </c>
      <c r="S34" s="155">
        <f t="shared" si="7"/>
        <v>0</v>
      </c>
      <c r="T34" s="155">
        <f t="shared" si="7"/>
        <v>0</v>
      </c>
      <c r="U34" s="155">
        <f t="shared" si="7"/>
        <v>0</v>
      </c>
      <c r="V34" s="155">
        <f t="shared" si="7"/>
        <v>0</v>
      </c>
      <c r="W34" s="155">
        <f t="shared" si="7"/>
        <v>0</v>
      </c>
      <c r="X34" s="155">
        <f t="shared" si="7"/>
        <v>0</v>
      </c>
      <c r="Y34" s="155">
        <f t="shared" si="7"/>
        <v>0</v>
      </c>
      <c r="Z34" s="155">
        <f t="shared" si="7"/>
        <v>0</v>
      </c>
      <c r="AA34" s="155">
        <f t="shared" si="7"/>
        <v>0</v>
      </c>
      <c r="AB34" s="155">
        <f t="shared" si="7"/>
        <v>0</v>
      </c>
      <c r="AC34" s="155">
        <f t="shared" si="7"/>
        <v>0</v>
      </c>
      <c r="AD34" s="155">
        <f t="shared" si="7"/>
        <v>0</v>
      </c>
      <c r="AE34" s="155">
        <f t="shared" si="7"/>
        <v>0</v>
      </c>
      <c r="AF34" s="155">
        <f t="shared" si="7"/>
        <v>0</v>
      </c>
      <c r="AG34" s="155">
        <f t="shared" si="7"/>
        <v>0</v>
      </c>
      <c r="AH34" s="155">
        <f t="shared" si="7"/>
        <v>0</v>
      </c>
      <c r="AI34" s="155">
        <f t="shared" si="7"/>
        <v>0</v>
      </c>
      <c r="AJ34" s="155">
        <f t="shared" si="7"/>
        <v>0</v>
      </c>
      <c r="AK34" s="155">
        <f t="shared" si="7"/>
        <v>0</v>
      </c>
      <c r="AL34" s="155">
        <f t="shared" si="7"/>
        <v>0</v>
      </c>
      <c r="AM34" s="155">
        <f t="shared" si="7"/>
        <v>0</v>
      </c>
      <c r="AN34" s="155">
        <f t="shared" si="7"/>
        <v>0</v>
      </c>
      <c r="AO34" s="155">
        <f t="shared" si="7"/>
        <v>0</v>
      </c>
      <c r="AP34" s="155">
        <f t="shared" si="7"/>
        <v>0</v>
      </c>
      <c r="AQ34" s="155">
        <f t="shared" si="7"/>
        <v>0</v>
      </c>
    </row>
    <row r="35" spans="2:43" x14ac:dyDescent="0.3">
      <c r="B35" s="142" t="s">
        <v>169</v>
      </c>
      <c r="C35" s="154">
        <f t="shared" si="5"/>
        <v>0</v>
      </c>
      <c r="D35" s="155">
        <f>D11-D23</f>
        <v>0</v>
      </c>
      <c r="E35" s="155">
        <f t="shared" ref="E35:AG35" si="8">E11-E23</f>
        <v>0</v>
      </c>
      <c r="F35" s="155">
        <f t="shared" si="8"/>
        <v>0</v>
      </c>
      <c r="G35" s="155">
        <f t="shared" si="8"/>
        <v>0</v>
      </c>
      <c r="H35" s="155">
        <f t="shared" si="8"/>
        <v>0</v>
      </c>
      <c r="I35" s="155">
        <f t="shared" si="8"/>
        <v>0</v>
      </c>
      <c r="J35" s="155">
        <f t="shared" si="8"/>
        <v>0</v>
      </c>
      <c r="K35" s="155">
        <f t="shared" si="8"/>
        <v>0</v>
      </c>
      <c r="L35" s="155">
        <f t="shared" si="8"/>
        <v>0</v>
      </c>
      <c r="M35" s="155">
        <f t="shared" si="8"/>
        <v>0</v>
      </c>
      <c r="N35" s="155">
        <f t="shared" si="8"/>
        <v>0</v>
      </c>
      <c r="O35" s="155">
        <f t="shared" si="8"/>
        <v>0</v>
      </c>
      <c r="P35" s="155">
        <f t="shared" si="8"/>
        <v>0</v>
      </c>
      <c r="Q35" s="155">
        <f t="shared" si="8"/>
        <v>0</v>
      </c>
      <c r="R35" s="155">
        <f t="shared" si="8"/>
        <v>0</v>
      </c>
      <c r="S35" s="155">
        <f t="shared" si="8"/>
        <v>0</v>
      </c>
      <c r="T35" s="155">
        <f t="shared" si="8"/>
        <v>0</v>
      </c>
      <c r="U35" s="155">
        <f t="shared" si="8"/>
        <v>0</v>
      </c>
      <c r="V35" s="155">
        <f t="shared" si="8"/>
        <v>0</v>
      </c>
      <c r="W35" s="155">
        <f t="shared" si="8"/>
        <v>0</v>
      </c>
      <c r="X35" s="155">
        <f t="shared" si="8"/>
        <v>0</v>
      </c>
      <c r="Y35" s="155">
        <f t="shared" si="8"/>
        <v>0</v>
      </c>
      <c r="Z35" s="155">
        <f t="shared" si="8"/>
        <v>0</v>
      </c>
      <c r="AA35" s="155">
        <f t="shared" si="8"/>
        <v>0</v>
      </c>
      <c r="AB35" s="155">
        <f t="shared" si="8"/>
        <v>0</v>
      </c>
      <c r="AC35" s="155">
        <f t="shared" si="8"/>
        <v>0</v>
      </c>
      <c r="AD35" s="155">
        <f t="shared" si="8"/>
        <v>0</v>
      </c>
      <c r="AE35" s="155">
        <f t="shared" si="8"/>
        <v>0</v>
      </c>
      <c r="AF35" s="155">
        <f t="shared" si="8"/>
        <v>0</v>
      </c>
      <c r="AG35" s="155">
        <f t="shared" si="8"/>
        <v>0</v>
      </c>
      <c r="AH35" s="155">
        <f t="shared" si="7"/>
        <v>0</v>
      </c>
      <c r="AI35" s="155">
        <f t="shared" si="7"/>
        <v>0</v>
      </c>
      <c r="AJ35" s="155">
        <f t="shared" si="7"/>
        <v>0</v>
      </c>
      <c r="AK35" s="155">
        <f t="shared" si="7"/>
        <v>0</v>
      </c>
      <c r="AL35" s="155">
        <f t="shared" si="7"/>
        <v>0</v>
      </c>
      <c r="AM35" s="155">
        <f t="shared" si="7"/>
        <v>0</v>
      </c>
      <c r="AN35" s="155">
        <f t="shared" si="7"/>
        <v>0</v>
      </c>
      <c r="AO35" s="155">
        <f t="shared" si="7"/>
        <v>0</v>
      </c>
      <c r="AP35" s="155">
        <f t="shared" si="7"/>
        <v>0</v>
      </c>
      <c r="AQ35" s="155">
        <f t="shared" si="7"/>
        <v>0</v>
      </c>
    </row>
    <row r="36" spans="2:43" x14ac:dyDescent="0.3">
      <c r="B36" s="151"/>
      <c r="C36" s="152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</row>
    <row r="38" spans="2:43" ht="20.25" x14ac:dyDescent="0.3">
      <c r="B38" s="12" t="s">
        <v>550</v>
      </c>
      <c r="C38" s="276" t="s">
        <v>9</v>
      </c>
    </row>
    <row r="39" spans="2:43" x14ac:dyDescent="0.3">
      <c r="B39" s="146" t="s">
        <v>517</v>
      </c>
      <c r="C39" s="154">
        <f t="shared" ref="C39:C46" si="9">SUM(D39:AQ39)</f>
        <v>0</v>
      </c>
      <c r="D39" s="155">
        <f>D29*Parametre!$D$298</f>
        <v>0</v>
      </c>
      <c r="E39" s="155">
        <f>E29*Parametre!$D$298</f>
        <v>0</v>
      </c>
      <c r="F39" s="155">
        <f>F29*Parametre!$D$298</f>
        <v>0</v>
      </c>
      <c r="G39" s="155">
        <f>G29*Parametre!$D$298</f>
        <v>0</v>
      </c>
      <c r="H39" s="155">
        <f>H29*Parametre!$D$298</f>
        <v>0</v>
      </c>
      <c r="I39" s="155">
        <f>I29*Parametre!$D$298</f>
        <v>0</v>
      </c>
      <c r="J39" s="155">
        <f>J29*Parametre!$D$298</f>
        <v>0</v>
      </c>
      <c r="K39" s="155">
        <f>K29*Parametre!$D$298</f>
        <v>0</v>
      </c>
      <c r="L39" s="155">
        <f>L29*Parametre!$D$298</f>
        <v>0</v>
      </c>
      <c r="M39" s="155">
        <f>M29*Parametre!$D$298</f>
        <v>0</v>
      </c>
      <c r="N39" s="155">
        <f>N29*Parametre!$D$298</f>
        <v>0</v>
      </c>
      <c r="O39" s="155">
        <f>O29*Parametre!$D$298</f>
        <v>0</v>
      </c>
      <c r="P39" s="155">
        <f>P29*Parametre!$D$298</f>
        <v>0</v>
      </c>
      <c r="Q39" s="155">
        <f>Q29*Parametre!$D$298</f>
        <v>0</v>
      </c>
      <c r="R39" s="155">
        <f>R29*Parametre!$D$298</f>
        <v>0</v>
      </c>
      <c r="S39" s="155">
        <f>S29*Parametre!$D$298</f>
        <v>0</v>
      </c>
      <c r="T39" s="155">
        <f>T29*Parametre!$D$298</f>
        <v>0</v>
      </c>
      <c r="U39" s="155">
        <f>U29*Parametre!$D$298</f>
        <v>0</v>
      </c>
      <c r="V39" s="155">
        <f>V29*Parametre!$D$298</f>
        <v>0</v>
      </c>
      <c r="W39" s="155">
        <f>W29*Parametre!$D$298</f>
        <v>0</v>
      </c>
      <c r="X39" s="155">
        <f>X29*Parametre!$D$298</f>
        <v>0</v>
      </c>
      <c r="Y39" s="155">
        <f>Y29*Parametre!$D$298</f>
        <v>0</v>
      </c>
      <c r="Z39" s="155">
        <f>Z29*Parametre!$D$298</f>
        <v>0</v>
      </c>
      <c r="AA39" s="155">
        <f>AA29*Parametre!$D$298</f>
        <v>0</v>
      </c>
      <c r="AB39" s="155">
        <f>AB29*Parametre!$D$298</f>
        <v>0</v>
      </c>
      <c r="AC39" s="155">
        <f>AC29*Parametre!$D$298</f>
        <v>0</v>
      </c>
      <c r="AD39" s="155">
        <f>AD29*Parametre!$D$298</f>
        <v>0</v>
      </c>
      <c r="AE39" s="155">
        <f>AE29*Parametre!$D$298</f>
        <v>0</v>
      </c>
      <c r="AF39" s="155">
        <f>AF29*Parametre!$D$298</f>
        <v>0</v>
      </c>
      <c r="AG39" s="155">
        <f>AG29*Parametre!$D$298</f>
        <v>0</v>
      </c>
      <c r="AH39" s="155">
        <f>AH29*Parametre!$D$298</f>
        <v>0</v>
      </c>
      <c r="AI39" s="155">
        <f>AI29*Parametre!$D$298</f>
        <v>0</v>
      </c>
      <c r="AJ39" s="155">
        <f>AJ29*Parametre!$D$298</f>
        <v>0</v>
      </c>
      <c r="AK39" s="155">
        <f>AK29*Parametre!$D$298</f>
        <v>0</v>
      </c>
      <c r="AL39" s="155">
        <f>AL29*Parametre!$D$298</f>
        <v>0</v>
      </c>
      <c r="AM39" s="155">
        <f>AM29*Parametre!$D$298</f>
        <v>0</v>
      </c>
      <c r="AN39" s="155">
        <f>AN29*Parametre!$D$298</f>
        <v>0</v>
      </c>
      <c r="AO39" s="155">
        <f>AO29*Parametre!$D$298</f>
        <v>0</v>
      </c>
      <c r="AP39" s="155">
        <f>AP29*Parametre!$D$298</f>
        <v>0</v>
      </c>
      <c r="AQ39" s="155">
        <f>AQ29*Parametre!$D$298</f>
        <v>0</v>
      </c>
    </row>
    <row r="40" spans="2:43" x14ac:dyDescent="0.3">
      <c r="B40" s="146" t="s">
        <v>518</v>
      </c>
      <c r="C40" s="154">
        <f t="shared" si="9"/>
        <v>0</v>
      </c>
      <c r="D40" s="155">
        <f>D30*Parametre!$D$299</f>
        <v>0</v>
      </c>
      <c r="E40" s="155">
        <f>E30*Parametre!$D$299</f>
        <v>0</v>
      </c>
      <c r="F40" s="155">
        <f>F30*Parametre!$D$299</f>
        <v>0</v>
      </c>
      <c r="G40" s="155">
        <f>G30*Parametre!$D$299</f>
        <v>0</v>
      </c>
      <c r="H40" s="155">
        <f>H30*Parametre!$D$299</f>
        <v>0</v>
      </c>
      <c r="I40" s="155">
        <f>I30*Parametre!$D$299</f>
        <v>0</v>
      </c>
      <c r="J40" s="155">
        <f>J30*Parametre!$D$299</f>
        <v>0</v>
      </c>
      <c r="K40" s="155">
        <f>K30*Parametre!$D$299</f>
        <v>0</v>
      </c>
      <c r="L40" s="155">
        <f>L30*Parametre!$D$299</f>
        <v>0</v>
      </c>
      <c r="M40" s="155">
        <f>M30*Parametre!$D$299</f>
        <v>0</v>
      </c>
      <c r="N40" s="155">
        <f>N30*Parametre!$D$299</f>
        <v>0</v>
      </c>
      <c r="O40" s="155">
        <f>O30*Parametre!$D$299</f>
        <v>0</v>
      </c>
      <c r="P40" s="155">
        <f>P30*Parametre!$D$299</f>
        <v>0</v>
      </c>
      <c r="Q40" s="155">
        <f>Q30*Parametre!$D$299</f>
        <v>0</v>
      </c>
      <c r="R40" s="155">
        <f>R30*Parametre!$D$299</f>
        <v>0</v>
      </c>
      <c r="S40" s="155">
        <f>S30*Parametre!$D$299</f>
        <v>0</v>
      </c>
      <c r="T40" s="155">
        <f>T30*Parametre!$D$299</f>
        <v>0</v>
      </c>
      <c r="U40" s="155">
        <f>U30*Parametre!$D$299</f>
        <v>0</v>
      </c>
      <c r="V40" s="155">
        <f>V30*Parametre!$D$299</f>
        <v>0</v>
      </c>
      <c r="W40" s="155">
        <f>W30*Parametre!$D$299</f>
        <v>0</v>
      </c>
      <c r="X40" s="155">
        <f>X30*Parametre!$D$299</f>
        <v>0</v>
      </c>
      <c r="Y40" s="155">
        <f>Y30*Parametre!$D$299</f>
        <v>0</v>
      </c>
      <c r="Z40" s="155">
        <f>Z30*Parametre!$D$299</f>
        <v>0</v>
      </c>
      <c r="AA40" s="155">
        <f>AA30*Parametre!$D$299</f>
        <v>0</v>
      </c>
      <c r="AB40" s="155">
        <f>AB30*Parametre!$D$299</f>
        <v>0</v>
      </c>
      <c r="AC40" s="155">
        <f>AC30*Parametre!$D$299</f>
        <v>0</v>
      </c>
      <c r="AD40" s="155">
        <f>AD30*Parametre!$D$299</f>
        <v>0</v>
      </c>
      <c r="AE40" s="155">
        <f>AE30*Parametre!$D$299</f>
        <v>0</v>
      </c>
      <c r="AF40" s="155">
        <f>AF30*Parametre!$D$299</f>
        <v>0</v>
      </c>
      <c r="AG40" s="155">
        <f>AG30*Parametre!$D$299</f>
        <v>0</v>
      </c>
      <c r="AH40" s="155">
        <f>AH30*Parametre!$D$299</f>
        <v>0</v>
      </c>
      <c r="AI40" s="155">
        <f>AI30*Parametre!$D$299</f>
        <v>0</v>
      </c>
      <c r="AJ40" s="155">
        <f>AJ30*Parametre!$D$299</f>
        <v>0</v>
      </c>
      <c r="AK40" s="155">
        <f>AK30*Parametre!$D$299</f>
        <v>0</v>
      </c>
      <c r="AL40" s="155">
        <f>AL30*Parametre!$D$299</f>
        <v>0</v>
      </c>
      <c r="AM40" s="155">
        <f>AM30*Parametre!$D$299</f>
        <v>0</v>
      </c>
      <c r="AN40" s="155">
        <f>AN30*Parametre!$D$299</f>
        <v>0</v>
      </c>
      <c r="AO40" s="155">
        <f>AO30*Parametre!$D$299</f>
        <v>0</v>
      </c>
      <c r="AP40" s="155">
        <f>AP30*Parametre!$D$299</f>
        <v>0</v>
      </c>
      <c r="AQ40" s="155">
        <f>AQ30*Parametre!$D$299</f>
        <v>0</v>
      </c>
    </row>
    <row r="41" spans="2:43" x14ac:dyDescent="0.3">
      <c r="B41" s="289" t="s">
        <v>519</v>
      </c>
      <c r="C41" s="351">
        <f t="shared" si="9"/>
        <v>0</v>
      </c>
      <c r="D41" s="353">
        <f>D31*Parametre!$D$300</f>
        <v>0</v>
      </c>
      <c r="E41" s="353">
        <f>E31*Parametre!$D$300</f>
        <v>0</v>
      </c>
      <c r="F41" s="353">
        <f>F31*Parametre!$D$300</f>
        <v>0</v>
      </c>
      <c r="G41" s="353">
        <f>G31*Parametre!$D$300</f>
        <v>0</v>
      </c>
      <c r="H41" s="353">
        <f>H31*Parametre!$D$300</f>
        <v>0</v>
      </c>
      <c r="I41" s="353">
        <f>I31*Parametre!$D$300</f>
        <v>0</v>
      </c>
      <c r="J41" s="353">
        <f>J31*Parametre!$D$300</f>
        <v>0</v>
      </c>
      <c r="K41" s="353">
        <f>K31*Parametre!$D$300</f>
        <v>0</v>
      </c>
      <c r="L41" s="353">
        <f>L31*Parametre!$D$300</f>
        <v>0</v>
      </c>
      <c r="M41" s="353">
        <f>M31*Parametre!$D$300</f>
        <v>0</v>
      </c>
      <c r="N41" s="353">
        <f>N31*Parametre!$D$300</f>
        <v>0</v>
      </c>
      <c r="O41" s="353">
        <f>O31*Parametre!$D$300</f>
        <v>0</v>
      </c>
      <c r="P41" s="353">
        <f>P31*Parametre!$D$300</f>
        <v>0</v>
      </c>
      <c r="Q41" s="353">
        <f>Q31*Parametre!$D$300</f>
        <v>0</v>
      </c>
      <c r="R41" s="353">
        <f>R31*Parametre!$D$300</f>
        <v>0</v>
      </c>
      <c r="S41" s="353">
        <f>S31*Parametre!$D$300</f>
        <v>0</v>
      </c>
      <c r="T41" s="353">
        <f>T31*Parametre!$D$300</f>
        <v>0</v>
      </c>
      <c r="U41" s="353">
        <f>U31*Parametre!$D$300</f>
        <v>0</v>
      </c>
      <c r="V41" s="353">
        <f>V31*Parametre!$D$300</f>
        <v>0</v>
      </c>
      <c r="W41" s="353">
        <f>W31*Parametre!$D$300</f>
        <v>0</v>
      </c>
      <c r="X41" s="353">
        <f>X31*Parametre!$D$300</f>
        <v>0</v>
      </c>
      <c r="Y41" s="353">
        <f>Y31*Parametre!$D$300</f>
        <v>0</v>
      </c>
      <c r="Z41" s="353">
        <f>Z31*Parametre!$D$300</f>
        <v>0</v>
      </c>
      <c r="AA41" s="353">
        <f>AA31*Parametre!$D$300</f>
        <v>0</v>
      </c>
      <c r="AB41" s="353">
        <f>AB31*Parametre!$D$300</f>
        <v>0</v>
      </c>
      <c r="AC41" s="353">
        <f>AC31*Parametre!$D$300</f>
        <v>0</v>
      </c>
      <c r="AD41" s="353">
        <f>AD31*Parametre!$D$300</f>
        <v>0</v>
      </c>
      <c r="AE41" s="353">
        <f>AE31*Parametre!$D$300</f>
        <v>0</v>
      </c>
      <c r="AF41" s="353">
        <f>AF31*Parametre!$D$300</f>
        <v>0</v>
      </c>
      <c r="AG41" s="353">
        <f>AG31*Parametre!$D$300</f>
        <v>0</v>
      </c>
      <c r="AH41" s="353">
        <f>AH31*Parametre!$D$300</f>
        <v>0</v>
      </c>
      <c r="AI41" s="353">
        <f>AI31*Parametre!$D$300</f>
        <v>0</v>
      </c>
      <c r="AJ41" s="353">
        <f>AJ31*Parametre!$D$300</f>
        <v>0</v>
      </c>
      <c r="AK41" s="353">
        <f>AK31*Parametre!$D$300</f>
        <v>0</v>
      </c>
      <c r="AL41" s="353">
        <f>AL31*Parametre!$D$300</f>
        <v>0</v>
      </c>
      <c r="AM41" s="353">
        <f>AM31*Parametre!$D$300</f>
        <v>0</v>
      </c>
      <c r="AN41" s="353">
        <f>AN31*Parametre!$D$300</f>
        <v>0</v>
      </c>
      <c r="AO41" s="353">
        <f>AO31*Parametre!$D$300</f>
        <v>0</v>
      </c>
      <c r="AP41" s="353">
        <f>AP31*Parametre!$D$300</f>
        <v>0</v>
      </c>
      <c r="AQ41" s="353">
        <f>AQ31*Parametre!$D$300</f>
        <v>0</v>
      </c>
    </row>
    <row r="42" spans="2:43" x14ac:dyDescent="0.3">
      <c r="B42" s="146" t="s">
        <v>166</v>
      </c>
      <c r="C42" s="154">
        <f t="shared" si="9"/>
        <v>0</v>
      </c>
      <c r="D42" s="155">
        <f>D32*Parametre!$D$301</f>
        <v>0</v>
      </c>
      <c r="E42" s="155">
        <f>E32*Parametre!$D$301</f>
        <v>0</v>
      </c>
      <c r="F42" s="155">
        <f>F32*Parametre!$D$301</f>
        <v>0</v>
      </c>
      <c r="G42" s="155">
        <f>G32*Parametre!$D$301</f>
        <v>0</v>
      </c>
      <c r="H42" s="155">
        <f>H32*Parametre!$D$301</f>
        <v>0</v>
      </c>
      <c r="I42" s="155">
        <f>I32*Parametre!$D$301</f>
        <v>0</v>
      </c>
      <c r="J42" s="155">
        <f>J32*Parametre!$D$301</f>
        <v>0</v>
      </c>
      <c r="K42" s="155">
        <f>K32*Parametre!$D$301</f>
        <v>0</v>
      </c>
      <c r="L42" s="155">
        <f>L32*Parametre!$D$301</f>
        <v>0</v>
      </c>
      <c r="M42" s="155">
        <f>M32*Parametre!$D$301</f>
        <v>0</v>
      </c>
      <c r="N42" s="155">
        <f>N32*Parametre!$D$301</f>
        <v>0</v>
      </c>
      <c r="O42" s="155">
        <f>O32*Parametre!$D$301</f>
        <v>0</v>
      </c>
      <c r="P42" s="155">
        <f>P32*Parametre!$D$301</f>
        <v>0</v>
      </c>
      <c r="Q42" s="155">
        <f>Q32*Parametre!$D$301</f>
        <v>0</v>
      </c>
      <c r="R42" s="155">
        <f>R32*Parametre!$D$301</f>
        <v>0</v>
      </c>
      <c r="S42" s="155">
        <f>S32*Parametre!$D$301</f>
        <v>0</v>
      </c>
      <c r="T42" s="155">
        <f>T32*Parametre!$D$301</f>
        <v>0</v>
      </c>
      <c r="U42" s="155">
        <f>U32*Parametre!$D$301</f>
        <v>0</v>
      </c>
      <c r="V42" s="155">
        <f>V32*Parametre!$D$301</f>
        <v>0</v>
      </c>
      <c r="W42" s="155">
        <f>W32*Parametre!$D$301</f>
        <v>0</v>
      </c>
      <c r="X42" s="155">
        <f>X32*Parametre!$D$301</f>
        <v>0</v>
      </c>
      <c r="Y42" s="155">
        <f>Y32*Parametre!$D$301</f>
        <v>0</v>
      </c>
      <c r="Z42" s="155">
        <f>Z32*Parametre!$D$301</f>
        <v>0</v>
      </c>
      <c r="AA42" s="155">
        <f>AA32*Parametre!$D$301</f>
        <v>0</v>
      </c>
      <c r="AB42" s="155">
        <f>AB32*Parametre!$D$301</f>
        <v>0</v>
      </c>
      <c r="AC42" s="155">
        <f>AC32*Parametre!$D$301</f>
        <v>0</v>
      </c>
      <c r="AD42" s="155">
        <f>AD32*Parametre!$D$301</f>
        <v>0</v>
      </c>
      <c r="AE42" s="155">
        <f>AE32*Parametre!$D$301</f>
        <v>0</v>
      </c>
      <c r="AF42" s="155">
        <f>AF32*Parametre!$D$301</f>
        <v>0</v>
      </c>
      <c r="AG42" s="155">
        <f>AG32*Parametre!$D$301</f>
        <v>0</v>
      </c>
      <c r="AH42" s="155">
        <f>AH32*Parametre!$D$301</f>
        <v>0</v>
      </c>
      <c r="AI42" s="155">
        <f>AI32*Parametre!$D$301</f>
        <v>0</v>
      </c>
      <c r="AJ42" s="155">
        <f>AJ32*Parametre!$D$301</f>
        <v>0</v>
      </c>
      <c r="AK42" s="155">
        <f>AK32*Parametre!$D$301</f>
        <v>0</v>
      </c>
      <c r="AL42" s="155">
        <f>AL32*Parametre!$D$301</f>
        <v>0</v>
      </c>
      <c r="AM42" s="155">
        <f>AM32*Parametre!$D$301</f>
        <v>0</v>
      </c>
      <c r="AN42" s="155">
        <f>AN32*Parametre!$D$301</f>
        <v>0</v>
      </c>
      <c r="AO42" s="155">
        <f>AO32*Parametre!$D$301</f>
        <v>0</v>
      </c>
      <c r="AP42" s="155">
        <f>AP32*Parametre!$D$301</f>
        <v>0</v>
      </c>
      <c r="AQ42" s="155">
        <f>AQ32*Parametre!$D$301</f>
        <v>0</v>
      </c>
    </row>
    <row r="43" spans="2:43" x14ac:dyDescent="0.3">
      <c r="B43" s="146" t="s">
        <v>167</v>
      </c>
      <c r="C43" s="154">
        <f t="shared" si="9"/>
        <v>0</v>
      </c>
      <c r="D43" s="155">
        <f>D33*Parametre!$D$302</f>
        <v>0</v>
      </c>
      <c r="E43" s="155">
        <f>E33*Parametre!$D$302</f>
        <v>0</v>
      </c>
      <c r="F43" s="155">
        <f>F33*Parametre!$D$302</f>
        <v>0</v>
      </c>
      <c r="G43" s="155">
        <f>G33*Parametre!$D$302</f>
        <v>0</v>
      </c>
      <c r="H43" s="155">
        <f>H33*Parametre!$D$302</f>
        <v>0</v>
      </c>
      <c r="I43" s="155">
        <f>I33*Parametre!$D$302</f>
        <v>0</v>
      </c>
      <c r="J43" s="155">
        <f>J33*Parametre!$D$302</f>
        <v>0</v>
      </c>
      <c r="K43" s="155">
        <f>K33*Parametre!$D$302</f>
        <v>0</v>
      </c>
      <c r="L43" s="155">
        <f>L33*Parametre!$D$302</f>
        <v>0</v>
      </c>
      <c r="M43" s="155">
        <f>M33*Parametre!$D$302</f>
        <v>0</v>
      </c>
      <c r="N43" s="155">
        <f>N33*Parametre!$D$302</f>
        <v>0</v>
      </c>
      <c r="O43" s="155">
        <f>O33*Parametre!$D$302</f>
        <v>0</v>
      </c>
      <c r="P43" s="155">
        <f>P33*Parametre!$D$302</f>
        <v>0</v>
      </c>
      <c r="Q43" s="155">
        <f>Q33*Parametre!$D$302</f>
        <v>0</v>
      </c>
      <c r="R43" s="155">
        <f>R33*Parametre!$D$302</f>
        <v>0</v>
      </c>
      <c r="S43" s="155">
        <f>S33*Parametre!$D$302</f>
        <v>0</v>
      </c>
      <c r="T43" s="155">
        <f>T33*Parametre!$D$302</f>
        <v>0</v>
      </c>
      <c r="U43" s="155">
        <f>U33*Parametre!$D$302</f>
        <v>0</v>
      </c>
      <c r="V43" s="155">
        <f>V33*Parametre!$D$302</f>
        <v>0</v>
      </c>
      <c r="W43" s="155">
        <f>W33*Parametre!$D$302</f>
        <v>0</v>
      </c>
      <c r="X43" s="155">
        <f>X33*Parametre!$D$302</f>
        <v>0</v>
      </c>
      <c r="Y43" s="155">
        <f>Y33*Parametre!$D$302</f>
        <v>0</v>
      </c>
      <c r="Z43" s="155">
        <f>Z33*Parametre!$D$302</f>
        <v>0</v>
      </c>
      <c r="AA43" s="155">
        <f>AA33*Parametre!$D$302</f>
        <v>0</v>
      </c>
      <c r="AB43" s="155">
        <f>AB33*Parametre!$D$302</f>
        <v>0</v>
      </c>
      <c r="AC43" s="155">
        <f>AC33*Parametre!$D$302</f>
        <v>0</v>
      </c>
      <c r="AD43" s="155">
        <f>AD33*Parametre!$D$302</f>
        <v>0</v>
      </c>
      <c r="AE43" s="155">
        <f>AE33*Parametre!$D$302</f>
        <v>0</v>
      </c>
      <c r="AF43" s="155">
        <f>AF33*Parametre!$D$302</f>
        <v>0</v>
      </c>
      <c r="AG43" s="155">
        <f>AG33*Parametre!$D$302</f>
        <v>0</v>
      </c>
      <c r="AH43" s="155">
        <f>AH33*Parametre!$D$302</f>
        <v>0</v>
      </c>
      <c r="AI43" s="155">
        <f>AI33*Parametre!$D$302</f>
        <v>0</v>
      </c>
      <c r="AJ43" s="155">
        <f>AJ33*Parametre!$D$302</f>
        <v>0</v>
      </c>
      <c r="AK43" s="155">
        <f>AK33*Parametre!$D$302</f>
        <v>0</v>
      </c>
      <c r="AL43" s="155">
        <f>AL33*Parametre!$D$302</f>
        <v>0</v>
      </c>
      <c r="AM43" s="155">
        <f>AM33*Parametre!$D$302</f>
        <v>0</v>
      </c>
      <c r="AN43" s="155">
        <f>AN33*Parametre!$D$302</f>
        <v>0</v>
      </c>
      <c r="AO43" s="155">
        <f>AO33*Parametre!$D$302</f>
        <v>0</v>
      </c>
      <c r="AP43" s="155">
        <f>AP33*Parametre!$D$302</f>
        <v>0</v>
      </c>
      <c r="AQ43" s="155">
        <f>AQ33*Parametre!$D$302</f>
        <v>0</v>
      </c>
    </row>
    <row r="44" spans="2:43" x14ac:dyDescent="0.3">
      <c r="B44" s="146" t="s">
        <v>168</v>
      </c>
      <c r="C44" s="154">
        <f t="shared" si="9"/>
        <v>0</v>
      </c>
      <c r="D44" s="155">
        <f>D34*Parametre!$D$303</f>
        <v>0</v>
      </c>
      <c r="E44" s="155">
        <f>E34*Parametre!$D$303</f>
        <v>0</v>
      </c>
      <c r="F44" s="155">
        <f>F34*Parametre!$D$303</f>
        <v>0</v>
      </c>
      <c r="G44" s="155">
        <f>G34*Parametre!$D$303</f>
        <v>0</v>
      </c>
      <c r="H44" s="155">
        <f>H34*Parametre!$D$303</f>
        <v>0</v>
      </c>
      <c r="I44" s="155">
        <f>I34*Parametre!$D$303</f>
        <v>0</v>
      </c>
      <c r="J44" s="155">
        <f>J34*Parametre!$D$303</f>
        <v>0</v>
      </c>
      <c r="K44" s="155">
        <f>K34*Parametre!$D$303</f>
        <v>0</v>
      </c>
      <c r="L44" s="155">
        <f>L34*Parametre!$D$303</f>
        <v>0</v>
      </c>
      <c r="M44" s="155">
        <f>M34*Parametre!$D$303</f>
        <v>0</v>
      </c>
      <c r="N44" s="155">
        <f>N34*Parametre!$D$303</f>
        <v>0</v>
      </c>
      <c r="O44" s="155">
        <f>O34*Parametre!$D$303</f>
        <v>0</v>
      </c>
      <c r="P44" s="155">
        <f>P34*Parametre!$D$303</f>
        <v>0</v>
      </c>
      <c r="Q44" s="155">
        <f>Q34*Parametre!$D$303</f>
        <v>0</v>
      </c>
      <c r="R44" s="155">
        <f>R34*Parametre!$D$303</f>
        <v>0</v>
      </c>
      <c r="S44" s="155">
        <f>S34*Parametre!$D$303</f>
        <v>0</v>
      </c>
      <c r="T44" s="155">
        <f>T34*Parametre!$D$303</f>
        <v>0</v>
      </c>
      <c r="U44" s="155">
        <f>U34*Parametre!$D$303</f>
        <v>0</v>
      </c>
      <c r="V44" s="155">
        <f>V34*Parametre!$D$303</f>
        <v>0</v>
      </c>
      <c r="W44" s="155">
        <f>W34*Parametre!$D$303</f>
        <v>0</v>
      </c>
      <c r="X44" s="155">
        <f>X34*Parametre!$D$303</f>
        <v>0</v>
      </c>
      <c r="Y44" s="155">
        <f>Y34*Parametre!$D$303</f>
        <v>0</v>
      </c>
      <c r="Z44" s="155">
        <f>Z34*Parametre!$D$303</f>
        <v>0</v>
      </c>
      <c r="AA44" s="155">
        <f>AA34*Parametre!$D$303</f>
        <v>0</v>
      </c>
      <c r="AB44" s="155">
        <f>AB34*Parametre!$D$303</f>
        <v>0</v>
      </c>
      <c r="AC44" s="155">
        <f>AC34*Parametre!$D$303</f>
        <v>0</v>
      </c>
      <c r="AD44" s="155">
        <f>AD34*Parametre!$D$303</f>
        <v>0</v>
      </c>
      <c r="AE44" s="155">
        <f>AE34*Parametre!$D$303</f>
        <v>0</v>
      </c>
      <c r="AF44" s="155">
        <f>AF34*Parametre!$D$303</f>
        <v>0</v>
      </c>
      <c r="AG44" s="155">
        <f>AG34*Parametre!$D$303</f>
        <v>0</v>
      </c>
      <c r="AH44" s="155">
        <f>AH34*Parametre!$D$303</f>
        <v>0</v>
      </c>
      <c r="AI44" s="155">
        <f>AI34*Parametre!$D$303</f>
        <v>0</v>
      </c>
      <c r="AJ44" s="155">
        <f>AJ34*Parametre!$D$303</f>
        <v>0</v>
      </c>
      <c r="AK44" s="155">
        <f>AK34*Parametre!$D$303</f>
        <v>0</v>
      </c>
      <c r="AL44" s="155">
        <f>AL34*Parametre!$D$303</f>
        <v>0</v>
      </c>
      <c r="AM44" s="155">
        <f>AM34*Parametre!$D$303</f>
        <v>0</v>
      </c>
      <c r="AN44" s="155">
        <f>AN34*Parametre!$D$303</f>
        <v>0</v>
      </c>
      <c r="AO44" s="155">
        <f>AO34*Parametre!$D$303</f>
        <v>0</v>
      </c>
      <c r="AP44" s="155">
        <f>AP34*Parametre!$D$303</f>
        <v>0</v>
      </c>
      <c r="AQ44" s="155">
        <f>AQ34*Parametre!$D$303</f>
        <v>0</v>
      </c>
    </row>
    <row r="45" spans="2:43" x14ac:dyDescent="0.3">
      <c r="B45" s="146" t="s">
        <v>169</v>
      </c>
      <c r="C45" s="154">
        <f t="shared" si="9"/>
        <v>0</v>
      </c>
      <c r="D45" s="155">
        <f>D35*Parametre!$D$304</f>
        <v>0</v>
      </c>
      <c r="E45" s="155">
        <f>E35*Parametre!$D$304</f>
        <v>0</v>
      </c>
      <c r="F45" s="155">
        <f>F35*Parametre!$D$304</f>
        <v>0</v>
      </c>
      <c r="G45" s="155">
        <f>G35*Parametre!$D$304</f>
        <v>0</v>
      </c>
      <c r="H45" s="155">
        <f>H35*Parametre!$D$304</f>
        <v>0</v>
      </c>
      <c r="I45" s="155">
        <f>I35*Parametre!$D$304</f>
        <v>0</v>
      </c>
      <c r="J45" s="155">
        <f>J35*Parametre!$D$304</f>
        <v>0</v>
      </c>
      <c r="K45" s="155">
        <f>K35*Parametre!$D$304</f>
        <v>0</v>
      </c>
      <c r="L45" s="155">
        <f>L35*Parametre!$D$304</f>
        <v>0</v>
      </c>
      <c r="M45" s="155">
        <f>M35*Parametre!$D$304</f>
        <v>0</v>
      </c>
      <c r="N45" s="155">
        <f>N35*Parametre!$D$304</f>
        <v>0</v>
      </c>
      <c r="O45" s="155">
        <f>O35*Parametre!$D$304</f>
        <v>0</v>
      </c>
      <c r="P45" s="155">
        <f>P35*Parametre!$D$304</f>
        <v>0</v>
      </c>
      <c r="Q45" s="155">
        <f>Q35*Parametre!$D$304</f>
        <v>0</v>
      </c>
      <c r="R45" s="155">
        <f>R35*Parametre!$D$304</f>
        <v>0</v>
      </c>
      <c r="S45" s="155">
        <f>S35*Parametre!$D$304</f>
        <v>0</v>
      </c>
      <c r="T45" s="155">
        <f>T35*Parametre!$D$304</f>
        <v>0</v>
      </c>
      <c r="U45" s="155">
        <f>U35*Parametre!$D$304</f>
        <v>0</v>
      </c>
      <c r="V45" s="155">
        <f>V35*Parametre!$D$304</f>
        <v>0</v>
      </c>
      <c r="W45" s="155">
        <f>W35*Parametre!$D$304</f>
        <v>0</v>
      </c>
      <c r="X45" s="155">
        <f>X35*Parametre!$D$304</f>
        <v>0</v>
      </c>
      <c r="Y45" s="155">
        <f>Y35*Parametre!$D$304</f>
        <v>0</v>
      </c>
      <c r="Z45" s="155">
        <f>Z35*Parametre!$D$304</f>
        <v>0</v>
      </c>
      <c r="AA45" s="155">
        <f>AA35*Parametre!$D$304</f>
        <v>0</v>
      </c>
      <c r="AB45" s="155">
        <f>AB35*Parametre!$D$304</f>
        <v>0</v>
      </c>
      <c r="AC45" s="155">
        <f>AC35*Parametre!$D$304</f>
        <v>0</v>
      </c>
      <c r="AD45" s="155">
        <f>AD35*Parametre!$D$304</f>
        <v>0</v>
      </c>
      <c r="AE45" s="155">
        <f>AE35*Parametre!$D$304</f>
        <v>0</v>
      </c>
      <c r="AF45" s="155">
        <f>AF35*Parametre!$D$304</f>
        <v>0</v>
      </c>
      <c r="AG45" s="155">
        <f>AG35*Parametre!$D$304</f>
        <v>0</v>
      </c>
      <c r="AH45" s="155">
        <f>AH35*Parametre!$D$304</f>
        <v>0</v>
      </c>
      <c r="AI45" s="155">
        <f>AI35*Parametre!$D$304</f>
        <v>0</v>
      </c>
      <c r="AJ45" s="155">
        <f>AJ35*Parametre!$D$304</f>
        <v>0</v>
      </c>
      <c r="AK45" s="155">
        <f>AK35*Parametre!$D$304</f>
        <v>0</v>
      </c>
      <c r="AL45" s="155">
        <f>AL35*Parametre!$D$304</f>
        <v>0</v>
      </c>
      <c r="AM45" s="155">
        <f>AM35*Parametre!$D$304</f>
        <v>0</v>
      </c>
      <c r="AN45" s="155">
        <f>AN35*Parametre!$D$304</f>
        <v>0</v>
      </c>
      <c r="AO45" s="155">
        <f>AO35*Parametre!$D$304</f>
        <v>0</v>
      </c>
      <c r="AP45" s="155">
        <f>AP35*Parametre!$D$304</f>
        <v>0</v>
      </c>
      <c r="AQ45" s="155">
        <f>AQ35*Parametre!$D$304</f>
        <v>0</v>
      </c>
    </row>
    <row r="46" spans="2:43" x14ac:dyDescent="0.3">
      <c r="B46" s="354" t="s">
        <v>9</v>
      </c>
      <c r="C46" s="355">
        <f t="shared" si="9"/>
        <v>0</v>
      </c>
      <c r="D46" s="356">
        <f>SUM(D39:D45)</f>
        <v>0</v>
      </c>
      <c r="E46" s="355">
        <f t="shared" ref="E46:AG46" si="10">SUM(E39:E45)</f>
        <v>0</v>
      </c>
      <c r="F46" s="355">
        <f t="shared" si="10"/>
        <v>0</v>
      </c>
      <c r="G46" s="355">
        <f t="shared" si="10"/>
        <v>0</v>
      </c>
      <c r="H46" s="355">
        <f t="shared" si="10"/>
        <v>0</v>
      </c>
      <c r="I46" s="355">
        <f t="shared" si="10"/>
        <v>0</v>
      </c>
      <c r="J46" s="355">
        <f t="shared" si="10"/>
        <v>0</v>
      </c>
      <c r="K46" s="355">
        <f t="shared" si="10"/>
        <v>0</v>
      </c>
      <c r="L46" s="355">
        <f t="shared" si="10"/>
        <v>0</v>
      </c>
      <c r="M46" s="355">
        <f t="shared" si="10"/>
        <v>0</v>
      </c>
      <c r="N46" s="355">
        <f t="shared" si="10"/>
        <v>0</v>
      </c>
      <c r="O46" s="355">
        <f t="shared" si="10"/>
        <v>0</v>
      </c>
      <c r="P46" s="355">
        <f t="shared" si="10"/>
        <v>0</v>
      </c>
      <c r="Q46" s="355">
        <f t="shared" si="10"/>
        <v>0</v>
      </c>
      <c r="R46" s="355">
        <f t="shared" si="10"/>
        <v>0</v>
      </c>
      <c r="S46" s="355">
        <f t="shared" si="10"/>
        <v>0</v>
      </c>
      <c r="T46" s="355">
        <f t="shared" si="10"/>
        <v>0</v>
      </c>
      <c r="U46" s="355">
        <f t="shared" si="10"/>
        <v>0</v>
      </c>
      <c r="V46" s="355">
        <f t="shared" si="10"/>
        <v>0</v>
      </c>
      <c r="W46" s="355">
        <f t="shared" si="10"/>
        <v>0</v>
      </c>
      <c r="X46" s="355">
        <f t="shared" si="10"/>
        <v>0</v>
      </c>
      <c r="Y46" s="355">
        <f t="shared" si="10"/>
        <v>0</v>
      </c>
      <c r="Z46" s="355">
        <f t="shared" si="10"/>
        <v>0</v>
      </c>
      <c r="AA46" s="355">
        <f t="shared" si="10"/>
        <v>0</v>
      </c>
      <c r="AB46" s="355">
        <f t="shared" si="10"/>
        <v>0</v>
      </c>
      <c r="AC46" s="355">
        <f t="shared" si="10"/>
        <v>0</v>
      </c>
      <c r="AD46" s="355">
        <f t="shared" si="10"/>
        <v>0</v>
      </c>
      <c r="AE46" s="355">
        <f t="shared" si="10"/>
        <v>0</v>
      </c>
      <c r="AF46" s="355">
        <f t="shared" si="10"/>
        <v>0</v>
      </c>
      <c r="AG46" s="355">
        <f t="shared" si="10"/>
        <v>0</v>
      </c>
      <c r="AH46" s="355">
        <f t="shared" ref="AH46:AQ46" si="11">SUM(AH39:AH45)</f>
        <v>0</v>
      </c>
      <c r="AI46" s="355">
        <f t="shared" si="11"/>
        <v>0</v>
      </c>
      <c r="AJ46" s="355">
        <f t="shared" si="11"/>
        <v>0</v>
      </c>
      <c r="AK46" s="355">
        <f t="shared" si="11"/>
        <v>0</v>
      </c>
      <c r="AL46" s="355">
        <f t="shared" si="11"/>
        <v>0</v>
      </c>
      <c r="AM46" s="355">
        <f t="shared" si="11"/>
        <v>0</v>
      </c>
      <c r="AN46" s="355">
        <f t="shared" si="11"/>
        <v>0</v>
      </c>
      <c r="AO46" s="355">
        <f t="shared" si="11"/>
        <v>0</v>
      </c>
      <c r="AP46" s="355">
        <f t="shared" si="11"/>
        <v>0</v>
      </c>
      <c r="AQ46" s="355">
        <f t="shared" si="11"/>
        <v>0</v>
      </c>
    </row>
    <row r="49" spans="2:43" x14ac:dyDescent="0.3">
      <c r="B49" s="142"/>
      <c r="C49" s="142"/>
      <c r="D49" s="142" t="s">
        <v>10</v>
      </c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2"/>
      <c r="AM49" s="142"/>
      <c r="AN49" s="142"/>
      <c r="AO49" s="142"/>
      <c r="AP49" s="142"/>
      <c r="AQ49" s="142"/>
    </row>
    <row r="50" spans="2:43" x14ac:dyDescent="0.3">
      <c r="B50" s="144" t="s">
        <v>551</v>
      </c>
      <c r="C50" s="144"/>
      <c r="D50" s="289">
        <v>1</v>
      </c>
      <c r="E50" s="289">
        <v>2</v>
      </c>
      <c r="F50" s="289">
        <v>3</v>
      </c>
      <c r="G50" s="289">
        <v>4</v>
      </c>
      <c r="H50" s="289">
        <v>5</v>
      </c>
      <c r="I50" s="289">
        <v>6</v>
      </c>
      <c r="J50" s="289">
        <v>7</v>
      </c>
      <c r="K50" s="289">
        <v>8</v>
      </c>
      <c r="L50" s="289">
        <v>9</v>
      </c>
      <c r="M50" s="289">
        <v>10</v>
      </c>
      <c r="N50" s="289">
        <v>11</v>
      </c>
      <c r="O50" s="289">
        <v>12</v>
      </c>
      <c r="P50" s="289">
        <v>13</v>
      </c>
      <c r="Q50" s="289">
        <v>14</v>
      </c>
      <c r="R50" s="289">
        <v>15</v>
      </c>
      <c r="S50" s="289">
        <v>16</v>
      </c>
      <c r="T50" s="289">
        <v>17</v>
      </c>
      <c r="U50" s="289">
        <v>18</v>
      </c>
      <c r="V50" s="289">
        <v>19</v>
      </c>
      <c r="W50" s="289">
        <v>20</v>
      </c>
      <c r="X50" s="289">
        <v>21</v>
      </c>
      <c r="Y50" s="289">
        <v>22</v>
      </c>
      <c r="Z50" s="289">
        <v>23</v>
      </c>
      <c r="AA50" s="289">
        <v>24</v>
      </c>
      <c r="AB50" s="289">
        <v>25</v>
      </c>
      <c r="AC50" s="289">
        <v>26</v>
      </c>
      <c r="AD50" s="289">
        <v>27</v>
      </c>
      <c r="AE50" s="289">
        <v>28</v>
      </c>
      <c r="AF50" s="289">
        <v>29</v>
      </c>
      <c r="AG50" s="289">
        <v>30</v>
      </c>
      <c r="AH50" s="289">
        <v>31</v>
      </c>
      <c r="AI50" s="289">
        <v>32</v>
      </c>
      <c r="AJ50" s="289">
        <v>33</v>
      </c>
      <c r="AK50" s="289">
        <v>34</v>
      </c>
      <c r="AL50" s="289">
        <v>35</v>
      </c>
      <c r="AM50" s="289">
        <v>36</v>
      </c>
      <c r="AN50" s="289">
        <v>37</v>
      </c>
      <c r="AO50" s="289">
        <v>38</v>
      </c>
      <c r="AP50" s="289">
        <v>39</v>
      </c>
      <c r="AQ50" s="289">
        <v>40</v>
      </c>
    </row>
    <row r="51" spans="2:43" x14ac:dyDescent="0.3">
      <c r="B51" s="145" t="s">
        <v>38</v>
      </c>
      <c r="C51" s="263" t="s">
        <v>9</v>
      </c>
      <c r="D51" s="290">
        <f>D4</f>
        <v>2024</v>
      </c>
      <c r="E51" s="290">
        <f t="shared" ref="E51:AQ51" si="12">E4</f>
        <v>2025</v>
      </c>
      <c r="F51" s="290">
        <f t="shared" si="12"/>
        <v>2026</v>
      </c>
      <c r="G51" s="290">
        <f t="shared" si="12"/>
        <v>2027</v>
      </c>
      <c r="H51" s="290">
        <f t="shared" si="12"/>
        <v>2028</v>
      </c>
      <c r="I51" s="290">
        <f t="shared" si="12"/>
        <v>2029</v>
      </c>
      <c r="J51" s="290">
        <f t="shared" si="12"/>
        <v>2030</v>
      </c>
      <c r="K51" s="290">
        <f t="shared" si="12"/>
        <v>2031</v>
      </c>
      <c r="L51" s="290">
        <f t="shared" si="12"/>
        <v>2032</v>
      </c>
      <c r="M51" s="290">
        <f t="shared" si="12"/>
        <v>2033</v>
      </c>
      <c r="N51" s="290">
        <f t="shared" si="12"/>
        <v>2034</v>
      </c>
      <c r="O51" s="290">
        <f t="shared" si="12"/>
        <v>2035</v>
      </c>
      <c r="P51" s="290">
        <f t="shared" si="12"/>
        <v>2036</v>
      </c>
      <c r="Q51" s="290">
        <f t="shared" si="12"/>
        <v>2037</v>
      </c>
      <c r="R51" s="290">
        <f t="shared" si="12"/>
        <v>2038</v>
      </c>
      <c r="S51" s="290">
        <f t="shared" si="12"/>
        <v>2039</v>
      </c>
      <c r="T51" s="290">
        <f t="shared" si="12"/>
        <v>2040</v>
      </c>
      <c r="U51" s="290">
        <f t="shared" si="12"/>
        <v>2041</v>
      </c>
      <c r="V51" s="290">
        <f t="shared" si="12"/>
        <v>2042</v>
      </c>
      <c r="W51" s="290">
        <f t="shared" si="12"/>
        <v>2043</v>
      </c>
      <c r="X51" s="290">
        <f t="shared" si="12"/>
        <v>2044</v>
      </c>
      <c r="Y51" s="290">
        <f t="shared" si="12"/>
        <v>2045</v>
      </c>
      <c r="Z51" s="290">
        <f t="shared" si="12"/>
        <v>2046</v>
      </c>
      <c r="AA51" s="290">
        <f t="shared" si="12"/>
        <v>2047</v>
      </c>
      <c r="AB51" s="290">
        <f t="shared" si="12"/>
        <v>2048</v>
      </c>
      <c r="AC51" s="290">
        <f t="shared" si="12"/>
        <v>2049</v>
      </c>
      <c r="AD51" s="290">
        <f t="shared" si="12"/>
        <v>2050</v>
      </c>
      <c r="AE51" s="290">
        <f t="shared" si="12"/>
        <v>2051</v>
      </c>
      <c r="AF51" s="290">
        <f t="shared" si="12"/>
        <v>2052</v>
      </c>
      <c r="AG51" s="290">
        <f t="shared" si="12"/>
        <v>2053</v>
      </c>
      <c r="AH51" s="290">
        <f t="shared" si="12"/>
        <v>2054</v>
      </c>
      <c r="AI51" s="290">
        <f t="shared" si="12"/>
        <v>2055</v>
      </c>
      <c r="AJ51" s="290">
        <f t="shared" si="12"/>
        <v>2056</v>
      </c>
      <c r="AK51" s="290">
        <f t="shared" si="12"/>
        <v>2057</v>
      </c>
      <c r="AL51" s="290">
        <f t="shared" si="12"/>
        <v>2058</v>
      </c>
      <c r="AM51" s="290">
        <f t="shared" si="12"/>
        <v>2059</v>
      </c>
      <c r="AN51" s="290">
        <f t="shared" si="12"/>
        <v>2060</v>
      </c>
      <c r="AO51" s="290">
        <f t="shared" si="12"/>
        <v>2061</v>
      </c>
      <c r="AP51" s="290">
        <f t="shared" si="12"/>
        <v>2062</v>
      </c>
      <c r="AQ51" s="290">
        <f t="shared" si="12"/>
        <v>2063</v>
      </c>
    </row>
    <row r="52" spans="2:43" x14ac:dyDescent="0.3">
      <c r="B52" s="142" t="s">
        <v>517</v>
      </c>
      <c r="C52" s="154">
        <f t="shared" ref="C52:C58" si="13">SUM(D52:AQ52)</f>
        <v>0</v>
      </c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</row>
    <row r="53" spans="2:43" x14ac:dyDescent="0.3">
      <c r="B53" s="142" t="s">
        <v>518</v>
      </c>
      <c r="C53" s="154">
        <f t="shared" si="13"/>
        <v>0</v>
      </c>
      <c r="D53" s="159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</row>
    <row r="54" spans="2:43" x14ac:dyDescent="0.3">
      <c r="B54" s="289" t="s">
        <v>519</v>
      </c>
      <c r="C54" s="351">
        <f t="shared" si="13"/>
        <v>0</v>
      </c>
      <c r="D54" s="352"/>
      <c r="E54" s="352"/>
      <c r="F54" s="352"/>
      <c r="G54" s="352"/>
      <c r="H54" s="352"/>
      <c r="I54" s="352"/>
      <c r="J54" s="352"/>
      <c r="K54" s="352"/>
      <c r="L54" s="352"/>
      <c r="M54" s="352"/>
      <c r="N54" s="352"/>
      <c r="O54" s="352"/>
      <c r="P54" s="352"/>
      <c r="Q54" s="352"/>
      <c r="R54" s="352"/>
      <c r="S54" s="352"/>
      <c r="T54" s="352"/>
      <c r="U54" s="352"/>
      <c r="V54" s="352"/>
      <c r="W54" s="352"/>
      <c r="X54" s="352"/>
      <c r="Y54" s="352"/>
      <c r="Z54" s="352"/>
      <c r="AA54" s="352"/>
      <c r="AB54" s="352"/>
      <c r="AC54" s="352"/>
      <c r="AD54" s="352"/>
      <c r="AE54" s="352"/>
      <c r="AF54" s="352"/>
      <c r="AG54" s="352"/>
      <c r="AH54" s="352"/>
      <c r="AI54" s="352"/>
      <c r="AJ54" s="352"/>
      <c r="AK54" s="352"/>
      <c r="AL54" s="352"/>
      <c r="AM54" s="352"/>
      <c r="AN54" s="352"/>
      <c r="AO54" s="352"/>
      <c r="AP54" s="352"/>
      <c r="AQ54" s="352"/>
    </row>
    <row r="55" spans="2:43" x14ac:dyDescent="0.3">
      <c r="B55" s="142" t="s">
        <v>166</v>
      </c>
      <c r="C55" s="154">
        <f t="shared" si="13"/>
        <v>0</v>
      </c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</row>
    <row r="56" spans="2:43" x14ac:dyDescent="0.3">
      <c r="B56" s="142" t="s">
        <v>167</v>
      </c>
      <c r="C56" s="154">
        <f t="shared" si="13"/>
        <v>0</v>
      </c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</row>
    <row r="57" spans="2:43" x14ac:dyDescent="0.3">
      <c r="B57" s="142" t="s">
        <v>168</v>
      </c>
      <c r="C57" s="154">
        <f t="shared" si="13"/>
        <v>0</v>
      </c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</row>
    <row r="58" spans="2:43" x14ac:dyDescent="0.3">
      <c r="B58" s="142" t="s">
        <v>169</v>
      </c>
      <c r="C58" s="154">
        <f t="shared" si="13"/>
        <v>0</v>
      </c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</row>
    <row r="61" spans="2:43" x14ac:dyDescent="0.3">
      <c r="B61" s="142"/>
      <c r="C61" s="142"/>
      <c r="D61" s="142" t="s">
        <v>10</v>
      </c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</row>
    <row r="62" spans="2:43" x14ac:dyDescent="0.3">
      <c r="B62" s="144" t="s">
        <v>552</v>
      </c>
      <c r="C62" s="144"/>
      <c r="D62" s="289">
        <v>1</v>
      </c>
      <c r="E62" s="289">
        <v>2</v>
      </c>
      <c r="F62" s="289">
        <v>3</v>
      </c>
      <c r="G62" s="289">
        <v>4</v>
      </c>
      <c r="H62" s="289">
        <v>5</v>
      </c>
      <c r="I62" s="289">
        <v>6</v>
      </c>
      <c r="J62" s="289">
        <v>7</v>
      </c>
      <c r="K62" s="289">
        <v>8</v>
      </c>
      <c r="L62" s="289">
        <v>9</v>
      </c>
      <c r="M62" s="289">
        <v>10</v>
      </c>
      <c r="N62" s="289">
        <v>11</v>
      </c>
      <c r="O62" s="289">
        <v>12</v>
      </c>
      <c r="P62" s="289">
        <v>13</v>
      </c>
      <c r="Q62" s="289">
        <v>14</v>
      </c>
      <c r="R62" s="289">
        <v>15</v>
      </c>
      <c r="S62" s="289">
        <v>16</v>
      </c>
      <c r="T62" s="289">
        <v>17</v>
      </c>
      <c r="U62" s="289">
        <v>18</v>
      </c>
      <c r="V62" s="289">
        <v>19</v>
      </c>
      <c r="W62" s="289">
        <v>20</v>
      </c>
      <c r="X62" s="289">
        <v>21</v>
      </c>
      <c r="Y62" s="289">
        <v>22</v>
      </c>
      <c r="Z62" s="289">
        <v>23</v>
      </c>
      <c r="AA62" s="289">
        <v>24</v>
      </c>
      <c r="AB62" s="289">
        <v>25</v>
      </c>
      <c r="AC62" s="289">
        <v>26</v>
      </c>
      <c r="AD62" s="289">
        <v>27</v>
      </c>
      <c r="AE62" s="289">
        <v>28</v>
      </c>
      <c r="AF62" s="289">
        <v>29</v>
      </c>
      <c r="AG62" s="289">
        <v>30</v>
      </c>
      <c r="AH62" s="289">
        <v>31</v>
      </c>
      <c r="AI62" s="289">
        <v>32</v>
      </c>
      <c r="AJ62" s="289">
        <v>33</v>
      </c>
      <c r="AK62" s="289">
        <v>34</v>
      </c>
      <c r="AL62" s="289">
        <v>35</v>
      </c>
      <c r="AM62" s="289">
        <v>36</v>
      </c>
      <c r="AN62" s="289">
        <v>37</v>
      </c>
      <c r="AO62" s="289">
        <v>38</v>
      </c>
      <c r="AP62" s="289">
        <v>39</v>
      </c>
      <c r="AQ62" s="289">
        <v>40</v>
      </c>
    </row>
    <row r="63" spans="2:43" x14ac:dyDescent="0.3">
      <c r="B63" s="145" t="s">
        <v>40</v>
      </c>
      <c r="C63" s="263" t="s">
        <v>9</v>
      </c>
      <c r="D63" s="290">
        <f>D4</f>
        <v>2024</v>
      </c>
      <c r="E63" s="290">
        <f t="shared" ref="E63:AQ63" si="14">E4</f>
        <v>2025</v>
      </c>
      <c r="F63" s="290">
        <f t="shared" si="14"/>
        <v>2026</v>
      </c>
      <c r="G63" s="290">
        <f t="shared" si="14"/>
        <v>2027</v>
      </c>
      <c r="H63" s="290">
        <f t="shared" si="14"/>
        <v>2028</v>
      </c>
      <c r="I63" s="290">
        <f t="shared" si="14"/>
        <v>2029</v>
      </c>
      <c r="J63" s="290">
        <f t="shared" si="14"/>
        <v>2030</v>
      </c>
      <c r="K63" s="290">
        <f t="shared" si="14"/>
        <v>2031</v>
      </c>
      <c r="L63" s="290">
        <f t="shared" si="14"/>
        <v>2032</v>
      </c>
      <c r="M63" s="290">
        <f t="shared" si="14"/>
        <v>2033</v>
      </c>
      <c r="N63" s="290">
        <f t="shared" si="14"/>
        <v>2034</v>
      </c>
      <c r="O63" s="290">
        <f t="shared" si="14"/>
        <v>2035</v>
      </c>
      <c r="P63" s="290">
        <f t="shared" si="14"/>
        <v>2036</v>
      </c>
      <c r="Q63" s="290">
        <f t="shared" si="14"/>
        <v>2037</v>
      </c>
      <c r="R63" s="290">
        <f t="shared" si="14"/>
        <v>2038</v>
      </c>
      <c r="S63" s="290">
        <f t="shared" si="14"/>
        <v>2039</v>
      </c>
      <c r="T63" s="290">
        <f t="shared" si="14"/>
        <v>2040</v>
      </c>
      <c r="U63" s="290">
        <f t="shared" si="14"/>
        <v>2041</v>
      </c>
      <c r="V63" s="290">
        <f t="shared" si="14"/>
        <v>2042</v>
      </c>
      <c r="W63" s="290">
        <f t="shared" si="14"/>
        <v>2043</v>
      </c>
      <c r="X63" s="290">
        <f t="shared" si="14"/>
        <v>2044</v>
      </c>
      <c r="Y63" s="290">
        <f t="shared" si="14"/>
        <v>2045</v>
      </c>
      <c r="Z63" s="290">
        <f t="shared" si="14"/>
        <v>2046</v>
      </c>
      <c r="AA63" s="290">
        <f t="shared" si="14"/>
        <v>2047</v>
      </c>
      <c r="AB63" s="290">
        <f t="shared" si="14"/>
        <v>2048</v>
      </c>
      <c r="AC63" s="290">
        <f t="shared" si="14"/>
        <v>2049</v>
      </c>
      <c r="AD63" s="290">
        <f t="shared" si="14"/>
        <v>2050</v>
      </c>
      <c r="AE63" s="290">
        <f t="shared" si="14"/>
        <v>2051</v>
      </c>
      <c r="AF63" s="290">
        <f t="shared" si="14"/>
        <v>2052</v>
      </c>
      <c r="AG63" s="290">
        <f t="shared" si="14"/>
        <v>2053</v>
      </c>
      <c r="AH63" s="290">
        <f t="shared" si="14"/>
        <v>2054</v>
      </c>
      <c r="AI63" s="290">
        <f t="shared" si="14"/>
        <v>2055</v>
      </c>
      <c r="AJ63" s="290">
        <f t="shared" si="14"/>
        <v>2056</v>
      </c>
      <c r="AK63" s="290">
        <f t="shared" si="14"/>
        <v>2057</v>
      </c>
      <c r="AL63" s="290">
        <f t="shared" si="14"/>
        <v>2058</v>
      </c>
      <c r="AM63" s="290">
        <f t="shared" si="14"/>
        <v>2059</v>
      </c>
      <c r="AN63" s="290">
        <f t="shared" si="14"/>
        <v>2060</v>
      </c>
      <c r="AO63" s="290">
        <f t="shared" si="14"/>
        <v>2061</v>
      </c>
      <c r="AP63" s="290">
        <f t="shared" si="14"/>
        <v>2062</v>
      </c>
      <c r="AQ63" s="290">
        <f t="shared" si="14"/>
        <v>2063</v>
      </c>
    </row>
    <row r="64" spans="2:43" x14ac:dyDescent="0.3">
      <c r="B64" s="142" t="s">
        <v>517</v>
      </c>
      <c r="C64" s="154">
        <f t="shared" ref="C64:C70" si="15">SUM(D64:AQ64)</f>
        <v>0</v>
      </c>
      <c r="D64" s="159"/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59"/>
      <c r="AE64" s="159"/>
      <c r="AF64" s="159"/>
      <c r="AG64" s="159"/>
      <c r="AH64" s="159"/>
      <c r="AI64" s="159"/>
      <c r="AJ64" s="159"/>
      <c r="AK64" s="159"/>
      <c r="AL64" s="159"/>
      <c r="AM64" s="159"/>
      <c r="AN64" s="159"/>
      <c r="AO64" s="159"/>
      <c r="AP64" s="159"/>
      <c r="AQ64" s="159"/>
    </row>
    <row r="65" spans="2:43" x14ac:dyDescent="0.3">
      <c r="B65" s="142" t="s">
        <v>518</v>
      </c>
      <c r="C65" s="154">
        <f t="shared" si="15"/>
        <v>0</v>
      </c>
      <c r="D65" s="159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59"/>
      <c r="AG65" s="159"/>
      <c r="AH65" s="159"/>
      <c r="AI65" s="159"/>
      <c r="AJ65" s="159"/>
      <c r="AK65" s="159"/>
      <c r="AL65" s="159"/>
      <c r="AM65" s="159"/>
      <c r="AN65" s="159"/>
      <c r="AO65" s="159"/>
      <c r="AP65" s="159"/>
      <c r="AQ65" s="159"/>
    </row>
    <row r="66" spans="2:43" x14ac:dyDescent="0.3">
      <c r="B66" s="289" t="s">
        <v>519</v>
      </c>
      <c r="C66" s="351">
        <f t="shared" si="15"/>
        <v>0</v>
      </c>
      <c r="D66" s="352"/>
      <c r="E66" s="352"/>
      <c r="F66" s="352"/>
      <c r="G66" s="352"/>
      <c r="H66" s="352"/>
      <c r="I66" s="352"/>
      <c r="J66" s="352"/>
      <c r="K66" s="352"/>
      <c r="L66" s="352"/>
      <c r="M66" s="352"/>
      <c r="N66" s="352"/>
      <c r="O66" s="352"/>
      <c r="P66" s="352"/>
      <c r="Q66" s="352"/>
      <c r="R66" s="352"/>
      <c r="S66" s="352"/>
      <c r="T66" s="352"/>
      <c r="U66" s="352"/>
      <c r="V66" s="352"/>
      <c r="W66" s="352"/>
      <c r="X66" s="352"/>
      <c r="Y66" s="352"/>
      <c r="Z66" s="352"/>
      <c r="AA66" s="352"/>
      <c r="AB66" s="352"/>
      <c r="AC66" s="352"/>
      <c r="AD66" s="352"/>
      <c r="AE66" s="352"/>
      <c r="AF66" s="352"/>
      <c r="AG66" s="352"/>
      <c r="AH66" s="352"/>
      <c r="AI66" s="352"/>
      <c r="AJ66" s="352"/>
      <c r="AK66" s="352"/>
      <c r="AL66" s="352"/>
      <c r="AM66" s="352"/>
      <c r="AN66" s="352"/>
      <c r="AO66" s="352"/>
      <c r="AP66" s="352"/>
      <c r="AQ66" s="352"/>
    </row>
    <row r="67" spans="2:43" x14ac:dyDescent="0.3">
      <c r="B67" s="142" t="s">
        <v>166</v>
      </c>
      <c r="C67" s="154">
        <f t="shared" si="15"/>
        <v>0</v>
      </c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59"/>
      <c r="AI67" s="159"/>
      <c r="AJ67" s="159"/>
      <c r="AK67" s="159"/>
      <c r="AL67" s="159"/>
      <c r="AM67" s="159"/>
      <c r="AN67" s="159"/>
      <c r="AO67" s="159"/>
      <c r="AP67" s="159"/>
      <c r="AQ67" s="159"/>
    </row>
    <row r="68" spans="2:43" x14ac:dyDescent="0.3">
      <c r="B68" s="142" t="s">
        <v>167</v>
      </c>
      <c r="C68" s="154">
        <f t="shared" si="15"/>
        <v>0</v>
      </c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59"/>
      <c r="Z68" s="159"/>
      <c r="AA68" s="159"/>
      <c r="AB68" s="159"/>
      <c r="AC68" s="159"/>
      <c r="AD68" s="159"/>
      <c r="AE68" s="159"/>
      <c r="AF68" s="159"/>
      <c r="AG68" s="159"/>
      <c r="AH68" s="159"/>
      <c r="AI68" s="159"/>
      <c r="AJ68" s="159"/>
      <c r="AK68" s="159"/>
      <c r="AL68" s="159"/>
      <c r="AM68" s="159"/>
      <c r="AN68" s="159"/>
      <c r="AO68" s="159"/>
      <c r="AP68" s="159"/>
      <c r="AQ68" s="159"/>
    </row>
    <row r="69" spans="2:43" x14ac:dyDescent="0.3">
      <c r="B69" s="142" t="s">
        <v>168</v>
      </c>
      <c r="C69" s="154">
        <f t="shared" si="15"/>
        <v>0</v>
      </c>
      <c r="D69" s="159"/>
      <c r="E69" s="159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59"/>
      <c r="Z69" s="159"/>
      <c r="AA69" s="159"/>
      <c r="AB69" s="159"/>
      <c r="AC69" s="159"/>
      <c r="AD69" s="159"/>
      <c r="AE69" s="159"/>
      <c r="AF69" s="159"/>
      <c r="AG69" s="159"/>
      <c r="AH69" s="159"/>
      <c r="AI69" s="159"/>
      <c r="AJ69" s="159"/>
      <c r="AK69" s="159"/>
      <c r="AL69" s="159"/>
      <c r="AM69" s="159"/>
      <c r="AN69" s="159"/>
      <c r="AO69" s="159"/>
      <c r="AP69" s="159"/>
      <c r="AQ69" s="159"/>
    </row>
    <row r="70" spans="2:43" x14ac:dyDescent="0.3">
      <c r="B70" s="142" t="s">
        <v>169</v>
      </c>
      <c r="C70" s="154">
        <f t="shared" si="15"/>
        <v>0</v>
      </c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  <c r="AE70" s="159"/>
      <c r="AF70" s="159"/>
      <c r="AG70" s="159"/>
      <c r="AH70" s="159"/>
      <c r="AI70" s="159"/>
      <c r="AJ70" s="159"/>
      <c r="AK70" s="159"/>
      <c r="AL70" s="159"/>
      <c r="AM70" s="159"/>
      <c r="AN70" s="159"/>
      <c r="AO70" s="159"/>
      <c r="AP70" s="159"/>
      <c r="AQ70" s="159"/>
    </row>
    <row r="73" spans="2:43" x14ac:dyDescent="0.3">
      <c r="B73" s="142"/>
      <c r="C73" s="142"/>
      <c r="D73" s="142" t="s">
        <v>10</v>
      </c>
      <c r="E73" s="142"/>
      <c r="F73" s="142"/>
      <c r="G73" s="142"/>
      <c r="H73" s="142"/>
      <c r="I73" s="142"/>
      <c r="J73" s="142"/>
      <c r="K73" s="142"/>
      <c r="L73" s="142"/>
      <c r="M73" s="142"/>
      <c r="N73" s="142"/>
      <c r="O73" s="142"/>
      <c r="P73" s="142"/>
      <c r="Q73" s="142"/>
      <c r="R73" s="142"/>
      <c r="S73" s="142"/>
      <c r="T73" s="142"/>
      <c r="U73" s="142"/>
      <c r="V73" s="142"/>
      <c r="W73" s="142"/>
      <c r="X73" s="142"/>
      <c r="Y73" s="142"/>
      <c r="Z73" s="142"/>
      <c r="AA73" s="142"/>
      <c r="AB73" s="142"/>
      <c r="AC73" s="142"/>
      <c r="AD73" s="142"/>
      <c r="AE73" s="142"/>
      <c r="AF73" s="142"/>
      <c r="AG73" s="142"/>
      <c r="AH73" s="142"/>
      <c r="AI73" s="142"/>
      <c r="AJ73" s="142"/>
      <c r="AK73" s="142"/>
      <c r="AL73" s="142"/>
      <c r="AM73" s="142"/>
      <c r="AN73" s="142"/>
      <c r="AO73" s="142"/>
      <c r="AP73" s="142"/>
      <c r="AQ73" s="142"/>
    </row>
    <row r="74" spans="2:43" x14ac:dyDescent="0.3">
      <c r="B74" s="144" t="s">
        <v>553</v>
      </c>
      <c r="C74" s="144"/>
      <c r="D74" s="289">
        <v>1</v>
      </c>
      <c r="E74" s="289">
        <v>2</v>
      </c>
      <c r="F74" s="289">
        <v>3</v>
      </c>
      <c r="G74" s="289">
        <v>4</v>
      </c>
      <c r="H74" s="289">
        <v>5</v>
      </c>
      <c r="I74" s="289">
        <v>6</v>
      </c>
      <c r="J74" s="289">
        <v>7</v>
      </c>
      <c r="K74" s="289">
        <v>8</v>
      </c>
      <c r="L74" s="289">
        <v>9</v>
      </c>
      <c r="M74" s="289">
        <v>10</v>
      </c>
      <c r="N74" s="289">
        <v>11</v>
      </c>
      <c r="O74" s="289">
        <v>12</v>
      </c>
      <c r="P74" s="289">
        <v>13</v>
      </c>
      <c r="Q74" s="289">
        <v>14</v>
      </c>
      <c r="R74" s="289">
        <v>15</v>
      </c>
      <c r="S74" s="289">
        <v>16</v>
      </c>
      <c r="T74" s="289">
        <v>17</v>
      </c>
      <c r="U74" s="289">
        <v>18</v>
      </c>
      <c r="V74" s="289">
        <v>19</v>
      </c>
      <c r="W74" s="289">
        <v>20</v>
      </c>
      <c r="X74" s="289">
        <v>21</v>
      </c>
      <c r="Y74" s="289">
        <v>22</v>
      </c>
      <c r="Z74" s="289">
        <v>23</v>
      </c>
      <c r="AA74" s="289">
        <v>24</v>
      </c>
      <c r="AB74" s="289">
        <v>25</v>
      </c>
      <c r="AC74" s="289">
        <v>26</v>
      </c>
      <c r="AD74" s="289">
        <v>27</v>
      </c>
      <c r="AE74" s="289">
        <v>28</v>
      </c>
      <c r="AF74" s="289">
        <v>29</v>
      </c>
      <c r="AG74" s="289">
        <v>30</v>
      </c>
      <c r="AH74" s="289">
        <v>31</v>
      </c>
      <c r="AI74" s="289">
        <v>32</v>
      </c>
      <c r="AJ74" s="289">
        <v>33</v>
      </c>
      <c r="AK74" s="289">
        <v>34</v>
      </c>
      <c r="AL74" s="289">
        <v>35</v>
      </c>
      <c r="AM74" s="289">
        <v>36</v>
      </c>
      <c r="AN74" s="289">
        <v>37</v>
      </c>
      <c r="AO74" s="289">
        <v>38</v>
      </c>
      <c r="AP74" s="289">
        <v>39</v>
      </c>
      <c r="AQ74" s="289">
        <v>40</v>
      </c>
    </row>
    <row r="75" spans="2:43" x14ac:dyDescent="0.3">
      <c r="B75" s="145" t="s">
        <v>76</v>
      </c>
      <c r="C75" s="263" t="s">
        <v>9</v>
      </c>
      <c r="D75" s="290">
        <f>D4</f>
        <v>2024</v>
      </c>
      <c r="E75" s="290">
        <f t="shared" ref="E75:AQ75" si="16">E4</f>
        <v>2025</v>
      </c>
      <c r="F75" s="290">
        <f t="shared" si="16"/>
        <v>2026</v>
      </c>
      <c r="G75" s="290">
        <f t="shared" si="16"/>
        <v>2027</v>
      </c>
      <c r="H75" s="290">
        <f t="shared" si="16"/>
        <v>2028</v>
      </c>
      <c r="I75" s="290">
        <f t="shared" si="16"/>
        <v>2029</v>
      </c>
      <c r="J75" s="290">
        <f t="shared" si="16"/>
        <v>2030</v>
      </c>
      <c r="K75" s="290">
        <f t="shared" si="16"/>
        <v>2031</v>
      </c>
      <c r="L75" s="290">
        <f t="shared" si="16"/>
        <v>2032</v>
      </c>
      <c r="M75" s="290">
        <f t="shared" si="16"/>
        <v>2033</v>
      </c>
      <c r="N75" s="290">
        <f t="shared" si="16"/>
        <v>2034</v>
      </c>
      <c r="O75" s="290">
        <f t="shared" si="16"/>
        <v>2035</v>
      </c>
      <c r="P75" s="290">
        <f t="shared" si="16"/>
        <v>2036</v>
      </c>
      <c r="Q75" s="290">
        <f t="shared" si="16"/>
        <v>2037</v>
      </c>
      <c r="R75" s="290">
        <f t="shared" si="16"/>
        <v>2038</v>
      </c>
      <c r="S75" s="290">
        <f t="shared" si="16"/>
        <v>2039</v>
      </c>
      <c r="T75" s="290">
        <f t="shared" si="16"/>
        <v>2040</v>
      </c>
      <c r="U75" s="290">
        <f t="shared" si="16"/>
        <v>2041</v>
      </c>
      <c r="V75" s="290">
        <f t="shared" si="16"/>
        <v>2042</v>
      </c>
      <c r="W75" s="290">
        <f t="shared" si="16"/>
        <v>2043</v>
      </c>
      <c r="X75" s="290">
        <f t="shared" si="16"/>
        <v>2044</v>
      </c>
      <c r="Y75" s="290">
        <f t="shared" si="16"/>
        <v>2045</v>
      </c>
      <c r="Z75" s="290">
        <f t="shared" si="16"/>
        <v>2046</v>
      </c>
      <c r="AA75" s="290">
        <f t="shared" si="16"/>
        <v>2047</v>
      </c>
      <c r="AB75" s="290">
        <f t="shared" si="16"/>
        <v>2048</v>
      </c>
      <c r="AC75" s="290">
        <f t="shared" si="16"/>
        <v>2049</v>
      </c>
      <c r="AD75" s="290">
        <f t="shared" si="16"/>
        <v>2050</v>
      </c>
      <c r="AE75" s="290">
        <f t="shared" si="16"/>
        <v>2051</v>
      </c>
      <c r="AF75" s="290">
        <f t="shared" si="16"/>
        <v>2052</v>
      </c>
      <c r="AG75" s="290">
        <f t="shared" si="16"/>
        <v>2053</v>
      </c>
      <c r="AH75" s="290">
        <f t="shared" si="16"/>
        <v>2054</v>
      </c>
      <c r="AI75" s="290">
        <f t="shared" si="16"/>
        <v>2055</v>
      </c>
      <c r="AJ75" s="290">
        <f t="shared" si="16"/>
        <v>2056</v>
      </c>
      <c r="AK75" s="290">
        <f t="shared" si="16"/>
        <v>2057</v>
      </c>
      <c r="AL75" s="290">
        <f t="shared" si="16"/>
        <v>2058</v>
      </c>
      <c r="AM75" s="290">
        <f t="shared" si="16"/>
        <v>2059</v>
      </c>
      <c r="AN75" s="290">
        <f t="shared" si="16"/>
        <v>2060</v>
      </c>
      <c r="AO75" s="290">
        <f t="shared" si="16"/>
        <v>2061</v>
      </c>
      <c r="AP75" s="290">
        <f t="shared" si="16"/>
        <v>2062</v>
      </c>
      <c r="AQ75" s="290">
        <f t="shared" si="16"/>
        <v>2063</v>
      </c>
    </row>
    <row r="76" spans="2:43" x14ac:dyDescent="0.3">
      <c r="B76" s="142" t="s">
        <v>517</v>
      </c>
      <c r="C76" s="154">
        <f t="shared" ref="C76:C82" si="17">SUM(D76:AQ76)</f>
        <v>0</v>
      </c>
      <c r="D76" s="155">
        <f t="shared" ref="D76:AQ81" si="18">D52-D64</f>
        <v>0</v>
      </c>
      <c r="E76" s="155">
        <f t="shared" si="18"/>
        <v>0</v>
      </c>
      <c r="F76" s="155">
        <f t="shared" si="18"/>
        <v>0</v>
      </c>
      <c r="G76" s="155">
        <f t="shared" si="18"/>
        <v>0</v>
      </c>
      <c r="H76" s="155">
        <f t="shared" si="18"/>
        <v>0</v>
      </c>
      <c r="I76" s="155">
        <f t="shared" si="18"/>
        <v>0</v>
      </c>
      <c r="J76" s="155">
        <f t="shared" si="18"/>
        <v>0</v>
      </c>
      <c r="K76" s="155">
        <f t="shared" si="18"/>
        <v>0</v>
      </c>
      <c r="L76" s="155">
        <f t="shared" si="18"/>
        <v>0</v>
      </c>
      <c r="M76" s="155">
        <f t="shared" si="18"/>
        <v>0</v>
      </c>
      <c r="N76" s="155">
        <f t="shared" si="18"/>
        <v>0</v>
      </c>
      <c r="O76" s="155">
        <f t="shared" si="18"/>
        <v>0</v>
      </c>
      <c r="P76" s="155">
        <f t="shared" si="18"/>
        <v>0</v>
      </c>
      <c r="Q76" s="155">
        <f t="shared" si="18"/>
        <v>0</v>
      </c>
      <c r="R76" s="155">
        <f t="shared" si="18"/>
        <v>0</v>
      </c>
      <c r="S76" s="155">
        <f t="shared" si="18"/>
        <v>0</v>
      </c>
      <c r="T76" s="155">
        <f t="shared" si="18"/>
        <v>0</v>
      </c>
      <c r="U76" s="155">
        <f t="shared" si="18"/>
        <v>0</v>
      </c>
      <c r="V76" s="155">
        <f t="shared" si="18"/>
        <v>0</v>
      </c>
      <c r="W76" s="155">
        <f t="shared" si="18"/>
        <v>0</v>
      </c>
      <c r="X76" s="155">
        <f t="shared" si="18"/>
        <v>0</v>
      </c>
      <c r="Y76" s="155">
        <f t="shared" si="18"/>
        <v>0</v>
      </c>
      <c r="Z76" s="155">
        <f t="shared" si="18"/>
        <v>0</v>
      </c>
      <c r="AA76" s="155">
        <f t="shared" si="18"/>
        <v>0</v>
      </c>
      <c r="AB76" s="155">
        <f t="shared" si="18"/>
        <v>0</v>
      </c>
      <c r="AC76" s="155">
        <f t="shared" si="18"/>
        <v>0</v>
      </c>
      <c r="AD76" s="155">
        <f t="shared" si="18"/>
        <v>0</v>
      </c>
      <c r="AE76" s="155">
        <f t="shared" si="18"/>
        <v>0</v>
      </c>
      <c r="AF76" s="155">
        <f t="shared" si="18"/>
        <v>0</v>
      </c>
      <c r="AG76" s="155">
        <f t="shared" si="18"/>
        <v>0</v>
      </c>
      <c r="AH76" s="155">
        <f t="shared" si="18"/>
        <v>0</v>
      </c>
      <c r="AI76" s="155">
        <f t="shared" si="18"/>
        <v>0</v>
      </c>
      <c r="AJ76" s="155">
        <f t="shared" si="18"/>
        <v>0</v>
      </c>
      <c r="AK76" s="155">
        <f t="shared" si="18"/>
        <v>0</v>
      </c>
      <c r="AL76" s="155">
        <f t="shared" si="18"/>
        <v>0</v>
      </c>
      <c r="AM76" s="155">
        <f t="shared" si="18"/>
        <v>0</v>
      </c>
      <c r="AN76" s="155">
        <f t="shared" si="18"/>
        <v>0</v>
      </c>
      <c r="AO76" s="155">
        <f t="shared" si="18"/>
        <v>0</v>
      </c>
      <c r="AP76" s="155">
        <f t="shared" si="18"/>
        <v>0</v>
      </c>
      <c r="AQ76" s="155">
        <f t="shared" si="18"/>
        <v>0</v>
      </c>
    </row>
    <row r="77" spans="2:43" x14ac:dyDescent="0.3">
      <c r="B77" s="142" t="s">
        <v>518</v>
      </c>
      <c r="C77" s="154">
        <f t="shared" si="17"/>
        <v>0</v>
      </c>
      <c r="D77" s="155">
        <f t="shared" si="18"/>
        <v>0</v>
      </c>
      <c r="E77" s="155">
        <f t="shared" si="18"/>
        <v>0</v>
      </c>
      <c r="F77" s="155">
        <f t="shared" si="18"/>
        <v>0</v>
      </c>
      <c r="G77" s="155">
        <f t="shared" si="18"/>
        <v>0</v>
      </c>
      <c r="H77" s="155">
        <f t="shared" si="18"/>
        <v>0</v>
      </c>
      <c r="I77" s="155">
        <f t="shared" si="18"/>
        <v>0</v>
      </c>
      <c r="J77" s="155">
        <f t="shared" si="18"/>
        <v>0</v>
      </c>
      <c r="K77" s="155">
        <f t="shared" si="18"/>
        <v>0</v>
      </c>
      <c r="L77" s="155">
        <f t="shared" si="18"/>
        <v>0</v>
      </c>
      <c r="M77" s="155">
        <f t="shared" si="18"/>
        <v>0</v>
      </c>
      <c r="N77" s="155">
        <f t="shared" si="18"/>
        <v>0</v>
      </c>
      <c r="O77" s="155">
        <f t="shared" si="18"/>
        <v>0</v>
      </c>
      <c r="P77" s="155">
        <f t="shared" si="18"/>
        <v>0</v>
      </c>
      <c r="Q77" s="155">
        <f t="shared" si="18"/>
        <v>0</v>
      </c>
      <c r="R77" s="155">
        <f t="shared" si="18"/>
        <v>0</v>
      </c>
      <c r="S77" s="155">
        <f t="shared" si="18"/>
        <v>0</v>
      </c>
      <c r="T77" s="155">
        <f t="shared" si="18"/>
        <v>0</v>
      </c>
      <c r="U77" s="155">
        <f t="shared" si="18"/>
        <v>0</v>
      </c>
      <c r="V77" s="155">
        <f t="shared" si="18"/>
        <v>0</v>
      </c>
      <c r="W77" s="155">
        <f t="shared" si="18"/>
        <v>0</v>
      </c>
      <c r="X77" s="155">
        <f t="shared" si="18"/>
        <v>0</v>
      </c>
      <c r="Y77" s="155">
        <f t="shared" si="18"/>
        <v>0</v>
      </c>
      <c r="Z77" s="155">
        <f t="shared" si="18"/>
        <v>0</v>
      </c>
      <c r="AA77" s="155">
        <f t="shared" si="18"/>
        <v>0</v>
      </c>
      <c r="AB77" s="155">
        <f t="shared" si="18"/>
        <v>0</v>
      </c>
      <c r="AC77" s="155">
        <f t="shared" si="18"/>
        <v>0</v>
      </c>
      <c r="AD77" s="155">
        <f t="shared" si="18"/>
        <v>0</v>
      </c>
      <c r="AE77" s="155">
        <f t="shared" si="18"/>
        <v>0</v>
      </c>
      <c r="AF77" s="155">
        <f t="shared" si="18"/>
        <v>0</v>
      </c>
      <c r="AG77" s="155">
        <f t="shared" si="18"/>
        <v>0</v>
      </c>
      <c r="AH77" s="155">
        <f t="shared" si="18"/>
        <v>0</v>
      </c>
      <c r="AI77" s="155">
        <f t="shared" si="18"/>
        <v>0</v>
      </c>
      <c r="AJ77" s="155">
        <f t="shared" si="18"/>
        <v>0</v>
      </c>
      <c r="AK77" s="155">
        <f t="shared" si="18"/>
        <v>0</v>
      </c>
      <c r="AL77" s="155">
        <f t="shared" si="18"/>
        <v>0</v>
      </c>
      <c r="AM77" s="155">
        <f t="shared" si="18"/>
        <v>0</v>
      </c>
      <c r="AN77" s="155">
        <f t="shared" si="18"/>
        <v>0</v>
      </c>
      <c r="AO77" s="155">
        <f t="shared" si="18"/>
        <v>0</v>
      </c>
      <c r="AP77" s="155">
        <f t="shared" si="18"/>
        <v>0</v>
      </c>
      <c r="AQ77" s="155">
        <f t="shared" si="18"/>
        <v>0</v>
      </c>
    </row>
    <row r="78" spans="2:43" x14ac:dyDescent="0.3">
      <c r="B78" s="289" t="s">
        <v>519</v>
      </c>
      <c r="C78" s="351">
        <f t="shared" si="17"/>
        <v>0</v>
      </c>
      <c r="D78" s="353">
        <f>D54-D66</f>
        <v>0</v>
      </c>
      <c r="E78" s="353">
        <f t="shared" si="18"/>
        <v>0</v>
      </c>
      <c r="F78" s="353">
        <f t="shared" si="18"/>
        <v>0</v>
      </c>
      <c r="G78" s="353">
        <f t="shared" si="18"/>
        <v>0</v>
      </c>
      <c r="H78" s="353">
        <f t="shared" si="18"/>
        <v>0</v>
      </c>
      <c r="I78" s="353">
        <f t="shared" si="18"/>
        <v>0</v>
      </c>
      <c r="J78" s="353">
        <f t="shared" si="18"/>
        <v>0</v>
      </c>
      <c r="K78" s="353">
        <f t="shared" si="18"/>
        <v>0</v>
      </c>
      <c r="L78" s="353">
        <f t="shared" si="18"/>
        <v>0</v>
      </c>
      <c r="M78" s="353">
        <f t="shared" si="18"/>
        <v>0</v>
      </c>
      <c r="N78" s="353">
        <f t="shared" si="18"/>
        <v>0</v>
      </c>
      <c r="O78" s="353">
        <f t="shared" si="18"/>
        <v>0</v>
      </c>
      <c r="P78" s="353">
        <f t="shared" si="18"/>
        <v>0</v>
      </c>
      <c r="Q78" s="353">
        <f t="shared" si="18"/>
        <v>0</v>
      </c>
      <c r="R78" s="353">
        <f t="shared" si="18"/>
        <v>0</v>
      </c>
      <c r="S78" s="353">
        <f t="shared" si="18"/>
        <v>0</v>
      </c>
      <c r="T78" s="353">
        <f t="shared" si="18"/>
        <v>0</v>
      </c>
      <c r="U78" s="353">
        <f t="shared" si="18"/>
        <v>0</v>
      </c>
      <c r="V78" s="353">
        <f t="shared" si="18"/>
        <v>0</v>
      </c>
      <c r="W78" s="353">
        <f t="shared" si="18"/>
        <v>0</v>
      </c>
      <c r="X78" s="353">
        <f t="shared" si="18"/>
        <v>0</v>
      </c>
      <c r="Y78" s="353">
        <f t="shared" si="18"/>
        <v>0</v>
      </c>
      <c r="Z78" s="353">
        <f t="shared" si="18"/>
        <v>0</v>
      </c>
      <c r="AA78" s="353">
        <f t="shared" si="18"/>
        <v>0</v>
      </c>
      <c r="AB78" s="353">
        <f t="shared" si="18"/>
        <v>0</v>
      </c>
      <c r="AC78" s="353">
        <f t="shared" si="18"/>
        <v>0</v>
      </c>
      <c r="AD78" s="353">
        <f t="shared" si="18"/>
        <v>0</v>
      </c>
      <c r="AE78" s="353">
        <f t="shared" si="18"/>
        <v>0</v>
      </c>
      <c r="AF78" s="353">
        <f t="shared" si="18"/>
        <v>0</v>
      </c>
      <c r="AG78" s="353">
        <f t="shared" si="18"/>
        <v>0</v>
      </c>
      <c r="AH78" s="353">
        <f t="shared" si="18"/>
        <v>0</v>
      </c>
      <c r="AI78" s="353">
        <f t="shared" si="18"/>
        <v>0</v>
      </c>
      <c r="AJ78" s="353">
        <f t="shared" si="18"/>
        <v>0</v>
      </c>
      <c r="AK78" s="353">
        <f t="shared" si="18"/>
        <v>0</v>
      </c>
      <c r="AL78" s="353">
        <f t="shared" si="18"/>
        <v>0</v>
      </c>
      <c r="AM78" s="353">
        <f t="shared" si="18"/>
        <v>0</v>
      </c>
      <c r="AN78" s="353">
        <f t="shared" si="18"/>
        <v>0</v>
      </c>
      <c r="AO78" s="353">
        <f t="shared" si="18"/>
        <v>0</v>
      </c>
      <c r="AP78" s="353">
        <f t="shared" si="18"/>
        <v>0</v>
      </c>
      <c r="AQ78" s="353">
        <f t="shared" si="18"/>
        <v>0</v>
      </c>
    </row>
    <row r="79" spans="2:43" x14ac:dyDescent="0.3">
      <c r="B79" s="142" t="s">
        <v>166</v>
      </c>
      <c r="C79" s="154">
        <f t="shared" si="17"/>
        <v>0</v>
      </c>
      <c r="D79" s="155">
        <f>D55-D67</f>
        <v>0</v>
      </c>
      <c r="E79" s="155">
        <f t="shared" si="18"/>
        <v>0</v>
      </c>
      <c r="F79" s="155">
        <f t="shared" si="18"/>
        <v>0</v>
      </c>
      <c r="G79" s="155">
        <f t="shared" si="18"/>
        <v>0</v>
      </c>
      <c r="H79" s="155">
        <f t="shared" si="18"/>
        <v>0</v>
      </c>
      <c r="I79" s="155">
        <f t="shared" si="18"/>
        <v>0</v>
      </c>
      <c r="J79" s="155">
        <f t="shared" si="18"/>
        <v>0</v>
      </c>
      <c r="K79" s="155">
        <f t="shared" si="18"/>
        <v>0</v>
      </c>
      <c r="L79" s="155">
        <f t="shared" si="18"/>
        <v>0</v>
      </c>
      <c r="M79" s="155">
        <f t="shared" si="18"/>
        <v>0</v>
      </c>
      <c r="N79" s="155">
        <f t="shared" si="18"/>
        <v>0</v>
      </c>
      <c r="O79" s="155">
        <f t="shared" si="18"/>
        <v>0</v>
      </c>
      <c r="P79" s="155">
        <f t="shared" si="18"/>
        <v>0</v>
      </c>
      <c r="Q79" s="155">
        <f t="shared" si="18"/>
        <v>0</v>
      </c>
      <c r="R79" s="155">
        <f t="shared" si="18"/>
        <v>0</v>
      </c>
      <c r="S79" s="155">
        <f t="shared" si="18"/>
        <v>0</v>
      </c>
      <c r="T79" s="155">
        <f t="shared" si="18"/>
        <v>0</v>
      </c>
      <c r="U79" s="155">
        <f t="shared" si="18"/>
        <v>0</v>
      </c>
      <c r="V79" s="155">
        <f t="shared" si="18"/>
        <v>0</v>
      </c>
      <c r="W79" s="155">
        <f t="shared" si="18"/>
        <v>0</v>
      </c>
      <c r="X79" s="155">
        <f t="shared" si="18"/>
        <v>0</v>
      </c>
      <c r="Y79" s="155">
        <f t="shared" si="18"/>
        <v>0</v>
      </c>
      <c r="Z79" s="155">
        <f t="shared" si="18"/>
        <v>0</v>
      </c>
      <c r="AA79" s="155">
        <f t="shared" si="18"/>
        <v>0</v>
      </c>
      <c r="AB79" s="155">
        <f t="shared" si="18"/>
        <v>0</v>
      </c>
      <c r="AC79" s="155">
        <f t="shared" si="18"/>
        <v>0</v>
      </c>
      <c r="AD79" s="155">
        <f t="shared" si="18"/>
        <v>0</v>
      </c>
      <c r="AE79" s="155">
        <f t="shared" si="18"/>
        <v>0</v>
      </c>
      <c r="AF79" s="155">
        <f t="shared" si="18"/>
        <v>0</v>
      </c>
      <c r="AG79" s="155">
        <f t="shared" si="18"/>
        <v>0</v>
      </c>
      <c r="AH79" s="155">
        <f t="shared" si="18"/>
        <v>0</v>
      </c>
      <c r="AI79" s="155">
        <f t="shared" si="18"/>
        <v>0</v>
      </c>
      <c r="AJ79" s="155">
        <f t="shared" si="18"/>
        <v>0</v>
      </c>
      <c r="AK79" s="155">
        <f t="shared" si="18"/>
        <v>0</v>
      </c>
      <c r="AL79" s="155">
        <f t="shared" si="18"/>
        <v>0</v>
      </c>
      <c r="AM79" s="155">
        <f t="shared" si="18"/>
        <v>0</v>
      </c>
      <c r="AN79" s="155">
        <f t="shared" si="18"/>
        <v>0</v>
      </c>
      <c r="AO79" s="155">
        <f t="shared" si="18"/>
        <v>0</v>
      </c>
      <c r="AP79" s="155">
        <f t="shared" si="18"/>
        <v>0</v>
      </c>
      <c r="AQ79" s="155">
        <f t="shared" si="18"/>
        <v>0</v>
      </c>
    </row>
    <row r="80" spans="2:43" x14ac:dyDescent="0.3">
      <c r="B80" s="142" t="s">
        <v>167</v>
      </c>
      <c r="C80" s="154">
        <f t="shared" si="17"/>
        <v>0</v>
      </c>
      <c r="D80" s="155">
        <f>D56-D68</f>
        <v>0</v>
      </c>
      <c r="E80" s="155">
        <f t="shared" si="18"/>
        <v>0</v>
      </c>
      <c r="F80" s="155">
        <f t="shared" si="18"/>
        <v>0</v>
      </c>
      <c r="G80" s="155">
        <f t="shared" si="18"/>
        <v>0</v>
      </c>
      <c r="H80" s="155">
        <f t="shared" si="18"/>
        <v>0</v>
      </c>
      <c r="I80" s="155">
        <f t="shared" si="18"/>
        <v>0</v>
      </c>
      <c r="J80" s="155">
        <f t="shared" si="18"/>
        <v>0</v>
      </c>
      <c r="K80" s="155">
        <f t="shared" si="18"/>
        <v>0</v>
      </c>
      <c r="L80" s="155">
        <f t="shared" si="18"/>
        <v>0</v>
      </c>
      <c r="M80" s="155">
        <f t="shared" si="18"/>
        <v>0</v>
      </c>
      <c r="N80" s="155">
        <f t="shared" si="18"/>
        <v>0</v>
      </c>
      <c r="O80" s="155">
        <f t="shared" si="18"/>
        <v>0</v>
      </c>
      <c r="P80" s="155">
        <f t="shared" si="18"/>
        <v>0</v>
      </c>
      <c r="Q80" s="155">
        <f t="shared" si="18"/>
        <v>0</v>
      </c>
      <c r="R80" s="155">
        <f t="shared" si="18"/>
        <v>0</v>
      </c>
      <c r="S80" s="155">
        <f t="shared" si="18"/>
        <v>0</v>
      </c>
      <c r="T80" s="155">
        <f t="shared" si="18"/>
        <v>0</v>
      </c>
      <c r="U80" s="155">
        <f t="shared" si="18"/>
        <v>0</v>
      </c>
      <c r="V80" s="155">
        <f t="shared" si="18"/>
        <v>0</v>
      </c>
      <c r="W80" s="155">
        <f t="shared" si="18"/>
        <v>0</v>
      </c>
      <c r="X80" s="155">
        <f t="shared" si="18"/>
        <v>0</v>
      </c>
      <c r="Y80" s="155">
        <f t="shared" si="18"/>
        <v>0</v>
      </c>
      <c r="Z80" s="155">
        <f t="shared" si="18"/>
        <v>0</v>
      </c>
      <c r="AA80" s="155">
        <f t="shared" si="18"/>
        <v>0</v>
      </c>
      <c r="AB80" s="155">
        <f t="shared" si="18"/>
        <v>0</v>
      </c>
      <c r="AC80" s="155">
        <f t="shared" si="18"/>
        <v>0</v>
      </c>
      <c r="AD80" s="155">
        <f t="shared" si="18"/>
        <v>0</v>
      </c>
      <c r="AE80" s="155">
        <f t="shared" si="18"/>
        <v>0</v>
      </c>
      <c r="AF80" s="155">
        <f t="shared" si="18"/>
        <v>0</v>
      </c>
      <c r="AG80" s="155">
        <f t="shared" si="18"/>
        <v>0</v>
      </c>
      <c r="AH80" s="155">
        <f t="shared" si="18"/>
        <v>0</v>
      </c>
      <c r="AI80" s="155">
        <f t="shared" si="18"/>
        <v>0</v>
      </c>
      <c r="AJ80" s="155">
        <f t="shared" si="18"/>
        <v>0</v>
      </c>
      <c r="AK80" s="155">
        <f t="shared" si="18"/>
        <v>0</v>
      </c>
      <c r="AL80" s="155">
        <f t="shared" si="18"/>
        <v>0</v>
      </c>
      <c r="AM80" s="155">
        <f t="shared" si="18"/>
        <v>0</v>
      </c>
      <c r="AN80" s="155">
        <f t="shared" si="18"/>
        <v>0</v>
      </c>
      <c r="AO80" s="155">
        <f t="shared" si="18"/>
        <v>0</v>
      </c>
      <c r="AP80" s="155">
        <f t="shared" si="18"/>
        <v>0</v>
      </c>
      <c r="AQ80" s="155">
        <f t="shared" si="18"/>
        <v>0</v>
      </c>
    </row>
    <row r="81" spans="2:43" x14ac:dyDescent="0.3">
      <c r="B81" s="142" t="s">
        <v>168</v>
      </c>
      <c r="C81" s="154">
        <f t="shared" si="17"/>
        <v>0</v>
      </c>
      <c r="D81" s="155">
        <f>D57-D69</f>
        <v>0</v>
      </c>
      <c r="E81" s="155">
        <f t="shared" si="18"/>
        <v>0</v>
      </c>
      <c r="F81" s="155">
        <f t="shared" si="18"/>
        <v>0</v>
      </c>
      <c r="G81" s="155">
        <f t="shared" si="18"/>
        <v>0</v>
      </c>
      <c r="H81" s="155">
        <f t="shared" si="18"/>
        <v>0</v>
      </c>
      <c r="I81" s="155">
        <f t="shared" si="18"/>
        <v>0</v>
      </c>
      <c r="J81" s="155">
        <f t="shared" si="18"/>
        <v>0</v>
      </c>
      <c r="K81" s="155">
        <f t="shared" si="18"/>
        <v>0</v>
      </c>
      <c r="L81" s="155">
        <f t="shared" si="18"/>
        <v>0</v>
      </c>
      <c r="M81" s="155">
        <f t="shared" ref="M81:AQ82" si="19">M57-M69</f>
        <v>0</v>
      </c>
      <c r="N81" s="155">
        <f t="shared" si="19"/>
        <v>0</v>
      </c>
      <c r="O81" s="155">
        <f t="shared" si="19"/>
        <v>0</v>
      </c>
      <c r="P81" s="155">
        <f t="shared" si="19"/>
        <v>0</v>
      </c>
      <c r="Q81" s="155">
        <f t="shared" si="19"/>
        <v>0</v>
      </c>
      <c r="R81" s="155">
        <f t="shared" si="19"/>
        <v>0</v>
      </c>
      <c r="S81" s="155">
        <f t="shared" si="19"/>
        <v>0</v>
      </c>
      <c r="T81" s="155">
        <f t="shared" si="19"/>
        <v>0</v>
      </c>
      <c r="U81" s="155">
        <f t="shared" si="19"/>
        <v>0</v>
      </c>
      <c r="V81" s="155">
        <f t="shared" si="19"/>
        <v>0</v>
      </c>
      <c r="W81" s="155">
        <f t="shared" si="19"/>
        <v>0</v>
      </c>
      <c r="X81" s="155">
        <f t="shared" si="19"/>
        <v>0</v>
      </c>
      <c r="Y81" s="155">
        <f t="shared" si="19"/>
        <v>0</v>
      </c>
      <c r="Z81" s="155">
        <f t="shared" si="19"/>
        <v>0</v>
      </c>
      <c r="AA81" s="155">
        <f t="shared" si="19"/>
        <v>0</v>
      </c>
      <c r="AB81" s="155">
        <f t="shared" si="19"/>
        <v>0</v>
      </c>
      <c r="AC81" s="155">
        <f t="shared" si="19"/>
        <v>0</v>
      </c>
      <c r="AD81" s="155">
        <f t="shared" si="19"/>
        <v>0</v>
      </c>
      <c r="AE81" s="155">
        <f t="shared" si="19"/>
        <v>0</v>
      </c>
      <c r="AF81" s="155">
        <f t="shared" si="19"/>
        <v>0</v>
      </c>
      <c r="AG81" s="155">
        <f t="shared" si="19"/>
        <v>0</v>
      </c>
      <c r="AH81" s="155">
        <f t="shared" si="19"/>
        <v>0</v>
      </c>
      <c r="AI81" s="155">
        <f t="shared" si="19"/>
        <v>0</v>
      </c>
      <c r="AJ81" s="155">
        <f t="shared" si="19"/>
        <v>0</v>
      </c>
      <c r="AK81" s="155">
        <f t="shared" si="19"/>
        <v>0</v>
      </c>
      <c r="AL81" s="155">
        <f t="shared" si="19"/>
        <v>0</v>
      </c>
      <c r="AM81" s="155">
        <f t="shared" si="19"/>
        <v>0</v>
      </c>
      <c r="AN81" s="155">
        <f t="shared" si="19"/>
        <v>0</v>
      </c>
      <c r="AO81" s="155">
        <f t="shared" si="19"/>
        <v>0</v>
      </c>
      <c r="AP81" s="155">
        <f t="shared" si="19"/>
        <v>0</v>
      </c>
      <c r="AQ81" s="155">
        <f t="shared" si="19"/>
        <v>0</v>
      </c>
    </row>
    <row r="82" spans="2:43" x14ac:dyDescent="0.3">
      <c r="B82" s="142" t="s">
        <v>169</v>
      </c>
      <c r="C82" s="154">
        <f t="shared" si="17"/>
        <v>0</v>
      </c>
      <c r="D82" s="155">
        <f>D58-D70</f>
        <v>0</v>
      </c>
      <c r="E82" s="155">
        <f t="shared" ref="E82:AG82" si="20">E58-E70</f>
        <v>0</v>
      </c>
      <c r="F82" s="155">
        <f t="shared" si="20"/>
        <v>0</v>
      </c>
      <c r="G82" s="155">
        <f t="shared" si="20"/>
        <v>0</v>
      </c>
      <c r="H82" s="155">
        <f t="shared" si="20"/>
        <v>0</v>
      </c>
      <c r="I82" s="155">
        <f t="shared" si="20"/>
        <v>0</v>
      </c>
      <c r="J82" s="155">
        <f t="shared" si="20"/>
        <v>0</v>
      </c>
      <c r="K82" s="155">
        <f t="shared" si="20"/>
        <v>0</v>
      </c>
      <c r="L82" s="155">
        <f t="shared" si="20"/>
        <v>0</v>
      </c>
      <c r="M82" s="155">
        <f t="shared" si="20"/>
        <v>0</v>
      </c>
      <c r="N82" s="155">
        <f t="shared" si="20"/>
        <v>0</v>
      </c>
      <c r="O82" s="155">
        <f t="shared" si="20"/>
        <v>0</v>
      </c>
      <c r="P82" s="155">
        <f t="shared" si="20"/>
        <v>0</v>
      </c>
      <c r="Q82" s="155">
        <f t="shared" si="20"/>
        <v>0</v>
      </c>
      <c r="R82" s="155">
        <f t="shared" si="20"/>
        <v>0</v>
      </c>
      <c r="S82" s="155">
        <f t="shared" si="20"/>
        <v>0</v>
      </c>
      <c r="T82" s="155">
        <f t="shared" si="20"/>
        <v>0</v>
      </c>
      <c r="U82" s="155">
        <f t="shared" si="20"/>
        <v>0</v>
      </c>
      <c r="V82" s="155">
        <f t="shared" si="20"/>
        <v>0</v>
      </c>
      <c r="W82" s="155">
        <f t="shared" si="20"/>
        <v>0</v>
      </c>
      <c r="X82" s="155">
        <f t="shared" si="20"/>
        <v>0</v>
      </c>
      <c r="Y82" s="155">
        <f t="shared" si="20"/>
        <v>0</v>
      </c>
      <c r="Z82" s="155">
        <f t="shared" si="20"/>
        <v>0</v>
      </c>
      <c r="AA82" s="155">
        <f t="shared" si="20"/>
        <v>0</v>
      </c>
      <c r="AB82" s="155">
        <f t="shared" si="20"/>
        <v>0</v>
      </c>
      <c r="AC82" s="155">
        <f t="shared" si="20"/>
        <v>0</v>
      </c>
      <c r="AD82" s="155">
        <f t="shared" si="20"/>
        <v>0</v>
      </c>
      <c r="AE82" s="155">
        <f t="shared" si="20"/>
        <v>0</v>
      </c>
      <c r="AF82" s="155">
        <f t="shared" si="20"/>
        <v>0</v>
      </c>
      <c r="AG82" s="155">
        <f t="shared" si="20"/>
        <v>0</v>
      </c>
      <c r="AH82" s="155">
        <f t="shared" si="19"/>
        <v>0</v>
      </c>
      <c r="AI82" s="155">
        <f t="shared" si="19"/>
        <v>0</v>
      </c>
      <c r="AJ82" s="155">
        <f t="shared" si="19"/>
        <v>0</v>
      </c>
      <c r="AK82" s="155">
        <f t="shared" si="19"/>
        <v>0</v>
      </c>
      <c r="AL82" s="155">
        <f t="shared" si="19"/>
        <v>0</v>
      </c>
      <c r="AM82" s="155">
        <f t="shared" si="19"/>
        <v>0</v>
      </c>
      <c r="AN82" s="155">
        <f t="shared" si="19"/>
        <v>0</v>
      </c>
      <c r="AO82" s="155">
        <f t="shared" si="19"/>
        <v>0</v>
      </c>
      <c r="AP82" s="155">
        <f t="shared" si="19"/>
        <v>0</v>
      </c>
      <c r="AQ82" s="155">
        <f t="shared" si="19"/>
        <v>0</v>
      </c>
    </row>
    <row r="83" spans="2:43" x14ac:dyDescent="0.3">
      <c r="B83" s="151"/>
      <c r="C83" s="152"/>
      <c r="D83" s="153"/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X83" s="153"/>
      <c r="Y83" s="153"/>
      <c r="Z83" s="153"/>
      <c r="AA83" s="153"/>
      <c r="AB83" s="153"/>
      <c r="AC83" s="153"/>
      <c r="AD83" s="153"/>
      <c r="AE83" s="153"/>
      <c r="AF83" s="153"/>
      <c r="AG83" s="153"/>
    </row>
    <row r="85" spans="2:43" ht="20.25" x14ac:dyDescent="0.3">
      <c r="B85" s="12" t="s">
        <v>554</v>
      </c>
      <c r="C85" s="276" t="s">
        <v>9</v>
      </c>
    </row>
    <row r="86" spans="2:43" x14ac:dyDescent="0.3">
      <c r="B86" s="146" t="s">
        <v>517</v>
      </c>
      <c r="C86" s="154">
        <f t="shared" ref="C86:C93" si="21">SUM(D86:AQ86)</f>
        <v>0</v>
      </c>
      <c r="D86" s="155">
        <f>D76*Parametre!$C$298</f>
        <v>0</v>
      </c>
      <c r="E86" s="155">
        <f>E76*Parametre!$C$298</f>
        <v>0</v>
      </c>
      <c r="F86" s="155">
        <f>F76*Parametre!$C$298</f>
        <v>0</v>
      </c>
      <c r="G86" s="155">
        <f>G76*Parametre!$C$298</f>
        <v>0</v>
      </c>
      <c r="H86" s="155">
        <f>H76*Parametre!$C$298</f>
        <v>0</v>
      </c>
      <c r="I86" s="155">
        <f>I76*Parametre!$C$298</f>
        <v>0</v>
      </c>
      <c r="J86" s="155">
        <f>J76*Parametre!$C$298</f>
        <v>0</v>
      </c>
      <c r="K86" s="155">
        <f>K76*Parametre!$C$298</f>
        <v>0</v>
      </c>
      <c r="L86" s="155">
        <f>L76*Parametre!$C$298</f>
        <v>0</v>
      </c>
      <c r="M86" s="155">
        <f>M76*Parametre!$C$298</f>
        <v>0</v>
      </c>
      <c r="N86" s="155">
        <f>N76*Parametre!$C$298</f>
        <v>0</v>
      </c>
      <c r="O86" s="155">
        <f>O76*Parametre!$C$298</f>
        <v>0</v>
      </c>
      <c r="P86" s="155">
        <f>P76*Parametre!$C$298</f>
        <v>0</v>
      </c>
      <c r="Q86" s="155">
        <f>Q76*Parametre!$C$298</f>
        <v>0</v>
      </c>
      <c r="R86" s="155">
        <f>R76*Parametre!$C$298</f>
        <v>0</v>
      </c>
      <c r="S86" s="155">
        <f>S76*Parametre!$C$298</f>
        <v>0</v>
      </c>
      <c r="T86" s="155">
        <f>T76*Parametre!$C$298</f>
        <v>0</v>
      </c>
      <c r="U86" s="155">
        <f>U76*Parametre!$C$298</f>
        <v>0</v>
      </c>
      <c r="V86" s="155">
        <f>V76*Parametre!$C$298</f>
        <v>0</v>
      </c>
      <c r="W86" s="155">
        <f>W76*Parametre!$C$298</f>
        <v>0</v>
      </c>
      <c r="X86" s="155">
        <f>X76*Parametre!$C$298</f>
        <v>0</v>
      </c>
      <c r="Y86" s="155">
        <f>Y76*Parametre!$C$298</f>
        <v>0</v>
      </c>
      <c r="Z86" s="155">
        <f>Z76*Parametre!$C$298</f>
        <v>0</v>
      </c>
      <c r="AA86" s="155">
        <f>AA76*Parametre!$C$298</f>
        <v>0</v>
      </c>
      <c r="AB86" s="155">
        <f>AB76*Parametre!$C$298</f>
        <v>0</v>
      </c>
      <c r="AC86" s="155">
        <f>AC76*Parametre!$C$298</f>
        <v>0</v>
      </c>
      <c r="AD86" s="155">
        <f>AD76*Parametre!$C$298</f>
        <v>0</v>
      </c>
      <c r="AE86" s="155">
        <f>AE76*Parametre!$C$298</f>
        <v>0</v>
      </c>
      <c r="AF86" s="155">
        <f>AF76*Parametre!$C$298</f>
        <v>0</v>
      </c>
      <c r="AG86" s="155">
        <f>AG76*Parametre!$C$298</f>
        <v>0</v>
      </c>
      <c r="AH86" s="155">
        <f>AH76*Parametre!$C$298</f>
        <v>0</v>
      </c>
      <c r="AI86" s="155">
        <f>AI76*Parametre!$C$298</f>
        <v>0</v>
      </c>
      <c r="AJ86" s="155">
        <f>AJ76*Parametre!$C$298</f>
        <v>0</v>
      </c>
      <c r="AK86" s="155">
        <f>AK76*Parametre!$C$298</f>
        <v>0</v>
      </c>
      <c r="AL86" s="155">
        <f>AL76*Parametre!$C$298</f>
        <v>0</v>
      </c>
      <c r="AM86" s="155">
        <f>AM76*Parametre!$C$298</f>
        <v>0</v>
      </c>
      <c r="AN86" s="155">
        <f>AN76*Parametre!$C$298</f>
        <v>0</v>
      </c>
      <c r="AO86" s="155">
        <f>AO76*Parametre!$C$298</f>
        <v>0</v>
      </c>
      <c r="AP86" s="155">
        <f>AP76*Parametre!$C$298</f>
        <v>0</v>
      </c>
      <c r="AQ86" s="155">
        <f>AQ76*Parametre!$C$298</f>
        <v>0</v>
      </c>
    </row>
    <row r="87" spans="2:43" x14ac:dyDescent="0.3">
      <c r="B87" s="146" t="s">
        <v>518</v>
      </c>
      <c r="C87" s="154">
        <f t="shared" si="21"/>
        <v>0</v>
      </c>
      <c r="D87" s="155">
        <f>D77*Parametre!$C$299</f>
        <v>0</v>
      </c>
      <c r="E87" s="155">
        <f>E77*Parametre!$C$299</f>
        <v>0</v>
      </c>
      <c r="F87" s="155">
        <f>F77*Parametre!$C$299</f>
        <v>0</v>
      </c>
      <c r="G87" s="155">
        <f>G77*Parametre!$C$299</f>
        <v>0</v>
      </c>
      <c r="H87" s="155">
        <f>H77*Parametre!$C$299</f>
        <v>0</v>
      </c>
      <c r="I87" s="155">
        <f>I77*Parametre!$C$299</f>
        <v>0</v>
      </c>
      <c r="J87" s="155">
        <f>J77*Parametre!$C$299</f>
        <v>0</v>
      </c>
      <c r="K87" s="155">
        <f>K77*Parametre!$C$299</f>
        <v>0</v>
      </c>
      <c r="L87" s="155">
        <f>L77*Parametre!$C$299</f>
        <v>0</v>
      </c>
      <c r="M87" s="155">
        <f>M77*Parametre!$C$299</f>
        <v>0</v>
      </c>
      <c r="N87" s="155">
        <f>N77*Parametre!$C$299</f>
        <v>0</v>
      </c>
      <c r="O87" s="155">
        <f>O77*Parametre!$C$299</f>
        <v>0</v>
      </c>
      <c r="P87" s="155">
        <f>P77*Parametre!$C$299</f>
        <v>0</v>
      </c>
      <c r="Q87" s="155">
        <f>Q77*Parametre!$C$299</f>
        <v>0</v>
      </c>
      <c r="R87" s="155">
        <f>R77*Parametre!$C$299</f>
        <v>0</v>
      </c>
      <c r="S87" s="155">
        <f>S77*Parametre!$C$299</f>
        <v>0</v>
      </c>
      <c r="T87" s="155">
        <f>T77*Parametre!$C$299</f>
        <v>0</v>
      </c>
      <c r="U87" s="155">
        <f>U77*Parametre!$C$299</f>
        <v>0</v>
      </c>
      <c r="V87" s="155">
        <f>V77*Parametre!$C$299</f>
        <v>0</v>
      </c>
      <c r="W87" s="155">
        <f>W77*Parametre!$C$299</f>
        <v>0</v>
      </c>
      <c r="X87" s="155">
        <f>X77*Parametre!$C$299</f>
        <v>0</v>
      </c>
      <c r="Y87" s="155">
        <f>Y77*Parametre!$C$299</f>
        <v>0</v>
      </c>
      <c r="Z87" s="155">
        <f>Z77*Parametre!$C$299</f>
        <v>0</v>
      </c>
      <c r="AA87" s="155">
        <f>AA77*Parametre!$C$299</f>
        <v>0</v>
      </c>
      <c r="AB87" s="155">
        <f>AB77*Parametre!$C$299</f>
        <v>0</v>
      </c>
      <c r="AC87" s="155">
        <f>AC77*Parametre!$C$299</f>
        <v>0</v>
      </c>
      <c r="AD87" s="155">
        <f>AD77*Parametre!$C$299</f>
        <v>0</v>
      </c>
      <c r="AE87" s="155">
        <f>AE77*Parametre!$C$299</f>
        <v>0</v>
      </c>
      <c r="AF87" s="155">
        <f>AF77*Parametre!$C$299</f>
        <v>0</v>
      </c>
      <c r="AG87" s="155">
        <f>AG77*Parametre!$C$299</f>
        <v>0</v>
      </c>
      <c r="AH87" s="155">
        <f>AH77*Parametre!$C$299</f>
        <v>0</v>
      </c>
      <c r="AI87" s="155">
        <f>AI77*Parametre!$C$299</f>
        <v>0</v>
      </c>
      <c r="AJ87" s="155">
        <f>AJ77*Parametre!$C$299</f>
        <v>0</v>
      </c>
      <c r="AK87" s="155">
        <f>AK77*Parametre!$C$299</f>
        <v>0</v>
      </c>
      <c r="AL87" s="155">
        <f>AL77*Parametre!$C$299</f>
        <v>0</v>
      </c>
      <c r="AM87" s="155">
        <f>AM77*Parametre!$C$299</f>
        <v>0</v>
      </c>
      <c r="AN87" s="155">
        <f>AN77*Parametre!$C$299</f>
        <v>0</v>
      </c>
      <c r="AO87" s="155">
        <f>AO77*Parametre!$C$299</f>
        <v>0</v>
      </c>
      <c r="AP87" s="155">
        <f>AP77*Parametre!$C$299</f>
        <v>0</v>
      </c>
      <c r="AQ87" s="155">
        <f>AQ77*Parametre!$C$299</f>
        <v>0</v>
      </c>
    </row>
    <row r="88" spans="2:43" x14ac:dyDescent="0.3">
      <c r="B88" s="289" t="s">
        <v>519</v>
      </c>
      <c r="C88" s="351">
        <f t="shared" si="21"/>
        <v>0</v>
      </c>
      <c r="D88" s="353">
        <f>D78*Parametre!$C$300</f>
        <v>0</v>
      </c>
      <c r="E88" s="353">
        <f>E78*Parametre!$C$300</f>
        <v>0</v>
      </c>
      <c r="F88" s="353">
        <f>F78*Parametre!$C$300</f>
        <v>0</v>
      </c>
      <c r="G88" s="353">
        <f>G78*Parametre!$C$300</f>
        <v>0</v>
      </c>
      <c r="H88" s="353">
        <f>H78*Parametre!$C$300</f>
        <v>0</v>
      </c>
      <c r="I88" s="353">
        <f>I78*Parametre!$C$300</f>
        <v>0</v>
      </c>
      <c r="J88" s="353">
        <f>J78*Parametre!$C$300</f>
        <v>0</v>
      </c>
      <c r="K88" s="353">
        <f>K78*Parametre!$C$300</f>
        <v>0</v>
      </c>
      <c r="L88" s="353">
        <f>L78*Parametre!$C$300</f>
        <v>0</v>
      </c>
      <c r="M88" s="353">
        <f>M78*Parametre!$C$300</f>
        <v>0</v>
      </c>
      <c r="N88" s="353">
        <f>N78*Parametre!$C$300</f>
        <v>0</v>
      </c>
      <c r="O88" s="353">
        <f>O78*Parametre!$C$300</f>
        <v>0</v>
      </c>
      <c r="P88" s="353">
        <f>P78*Parametre!$C$300</f>
        <v>0</v>
      </c>
      <c r="Q88" s="353">
        <f>Q78*Parametre!$C$300</f>
        <v>0</v>
      </c>
      <c r="R88" s="353">
        <f>R78*Parametre!$C$300</f>
        <v>0</v>
      </c>
      <c r="S88" s="353">
        <f>S78*Parametre!$C$300</f>
        <v>0</v>
      </c>
      <c r="T88" s="353">
        <f>T78*Parametre!$C$300</f>
        <v>0</v>
      </c>
      <c r="U88" s="353">
        <f>U78*Parametre!$C$300</f>
        <v>0</v>
      </c>
      <c r="V88" s="353">
        <f>V78*Parametre!$C$300</f>
        <v>0</v>
      </c>
      <c r="W88" s="353">
        <f>W78*Parametre!$C$300</f>
        <v>0</v>
      </c>
      <c r="X88" s="353">
        <f>X78*Parametre!$C$300</f>
        <v>0</v>
      </c>
      <c r="Y88" s="353">
        <f>Y78*Parametre!$C$300</f>
        <v>0</v>
      </c>
      <c r="Z88" s="353">
        <f>Z78*Parametre!$C$300</f>
        <v>0</v>
      </c>
      <c r="AA88" s="353">
        <f>AA78*Parametre!$C$300</f>
        <v>0</v>
      </c>
      <c r="AB88" s="353">
        <f>AB78*Parametre!$C$300</f>
        <v>0</v>
      </c>
      <c r="AC88" s="353">
        <f>AC78*Parametre!$C$300</f>
        <v>0</v>
      </c>
      <c r="AD88" s="353">
        <f>AD78*Parametre!$C$300</f>
        <v>0</v>
      </c>
      <c r="AE88" s="353">
        <f>AE78*Parametre!$C$300</f>
        <v>0</v>
      </c>
      <c r="AF88" s="353">
        <f>AF78*Parametre!$C$300</f>
        <v>0</v>
      </c>
      <c r="AG88" s="353">
        <f>AG78*Parametre!$C$300</f>
        <v>0</v>
      </c>
      <c r="AH88" s="353">
        <f>AH78*Parametre!$C$300</f>
        <v>0</v>
      </c>
      <c r="AI88" s="353">
        <f>AI78*Parametre!$C$300</f>
        <v>0</v>
      </c>
      <c r="AJ88" s="353">
        <f>AJ78*Parametre!$C$300</f>
        <v>0</v>
      </c>
      <c r="AK88" s="353">
        <f>AK78*Parametre!$C$300</f>
        <v>0</v>
      </c>
      <c r="AL88" s="353">
        <f>AL78*Parametre!$C$300</f>
        <v>0</v>
      </c>
      <c r="AM88" s="353">
        <f>AM78*Parametre!$C$300</f>
        <v>0</v>
      </c>
      <c r="AN88" s="353">
        <f>AN78*Parametre!$C$300</f>
        <v>0</v>
      </c>
      <c r="AO88" s="353">
        <f>AO78*Parametre!$C$300</f>
        <v>0</v>
      </c>
      <c r="AP88" s="353">
        <f>AP78*Parametre!$C$300</f>
        <v>0</v>
      </c>
      <c r="AQ88" s="353">
        <f>AQ78*Parametre!$C$300</f>
        <v>0</v>
      </c>
    </row>
    <row r="89" spans="2:43" x14ac:dyDescent="0.3">
      <c r="B89" s="146" t="s">
        <v>166</v>
      </c>
      <c r="C89" s="154">
        <f t="shared" si="21"/>
        <v>0</v>
      </c>
      <c r="D89" s="155">
        <f>D79*Parametre!$C$301</f>
        <v>0</v>
      </c>
      <c r="E89" s="155">
        <f>E79*Parametre!$C$301</f>
        <v>0</v>
      </c>
      <c r="F89" s="155">
        <f>F79*Parametre!$C$301</f>
        <v>0</v>
      </c>
      <c r="G89" s="155">
        <f>G79*Parametre!$C$301</f>
        <v>0</v>
      </c>
      <c r="H89" s="155">
        <f>H79*Parametre!$C$301</f>
        <v>0</v>
      </c>
      <c r="I89" s="155">
        <f>I79*Parametre!$C$301</f>
        <v>0</v>
      </c>
      <c r="J89" s="155">
        <f>J79*Parametre!$C$301</f>
        <v>0</v>
      </c>
      <c r="K89" s="155">
        <f>K79*Parametre!$C$301</f>
        <v>0</v>
      </c>
      <c r="L89" s="155">
        <f>L79*Parametre!$C$301</f>
        <v>0</v>
      </c>
      <c r="M89" s="155">
        <f>M79*Parametre!$C$301</f>
        <v>0</v>
      </c>
      <c r="N89" s="155">
        <f>N79*Parametre!$C$301</f>
        <v>0</v>
      </c>
      <c r="O89" s="155">
        <f>O79*Parametre!$C$301</f>
        <v>0</v>
      </c>
      <c r="P89" s="155">
        <f>P79*Parametre!$C$301</f>
        <v>0</v>
      </c>
      <c r="Q89" s="155">
        <f>Q79*Parametre!$C$301</f>
        <v>0</v>
      </c>
      <c r="R89" s="155">
        <f>R79*Parametre!$C$301</f>
        <v>0</v>
      </c>
      <c r="S89" s="155">
        <f>S79*Parametre!$C$301</f>
        <v>0</v>
      </c>
      <c r="T89" s="155">
        <f>T79*Parametre!$C$301</f>
        <v>0</v>
      </c>
      <c r="U89" s="155">
        <f>U79*Parametre!$C$301</f>
        <v>0</v>
      </c>
      <c r="V89" s="155">
        <f>V79*Parametre!$C$301</f>
        <v>0</v>
      </c>
      <c r="W89" s="155">
        <f>W79*Parametre!$C$301</f>
        <v>0</v>
      </c>
      <c r="X89" s="155">
        <f>X79*Parametre!$C$301</f>
        <v>0</v>
      </c>
      <c r="Y89" s="155">
        <f>Y79*Parametre!$C$301</f>
        <v>0</v>
      </c>
      <c r="Z89" s="155">
        <f>Z79*Parametre!$C$301</f>
        <v>0</v>
      </c>
      <c r="AA89" s="155">
        <f>AA79*Parametre!$C$301</f>
        <v>0</v>
      </c>
      <c r="AB89" s="155">
        <f>AB79*Parametre!$C$301</f>
        <v>0</v>
      </c>
      <c r="AC89" s="155">
        <f>AC79*Parametre!$C$301</f>
        <v>0</v>
      </c>
      <c r="AD89" s="155">
        <f>AD79*Parametre!$C$301</f>
        <v>0</v>
      </c>
      <c r="AE89" s="155">
        <f>AE79*Parametre!$C$301</f>
        <v>0</v>
      </c>
      <c r="AF89" s="155">
        <f>AF79*Parametre!$C$301</f>
        <v>0</v>
      </c>
      <c r="AG89" s="155">
        <f>AG79*Parametre!$C$301</f>
        <v>0</v>
      </c>
      <c r="AH89" s="155">
        <f>AH79*Parametre!$C$301</f>
        <v>0</v>
      </c>
      <c r="AI89" s="155">
        <f>AI79*Parametre!$C$301</f>
        <v>0</v>
      </c>
      <c r="AJ89" s="155">
        <f>AJ79*Parametre!$C$301</f>
        <v>0</v>
      </c>
      <c r="AK89" s="155">
        <f>AK79*Parametre!$C$301</f>
        <v>0</v>
      </c>
      <c r="AL89" s="155">
        <f>AL79*Parametre!$C$301</f>
        <v>0</v>
      </c>
      <c r="AM89" s="155">
        <f>AM79*Parametre!$C$301</f>
        <v>0</v>
      </c>
      <c r="AN89" s="155">
        <f>AN79*Parametre!$C$301</f>
        <v>0</v>
      </c>
      <c r="AO89" s="155">
        <f>AO79*Parametre!$C$301</f>
        <v>0</v>
      </c>
      <c r="AP89" s="155">
        <f>AP79*Parametre!$C$301</f>
        <v>0</v>
      </c>
      <c r="AQ89" s="155">
        <f>AQ79*Parametre!$C$301</f>
        <v>0</v>
      </c>
    </row>
    <row r="90" spans="2:43" x14ac:dyDescent="0.3">
      <c r="B90" s="146" t="s">
        <v>167</v>
      </c>
      <c r="C90" s="154">
        <f t="shared" si="21"/>
        <v>0</v>
      </c>
      <c r="D90" s="155">
        <f>D80*Parametre!$C$302</f>
        <v>0</v>
      </c>
      <c r="E90" s="155">
        <f>E80*Parametre!$C$302</f>
        <v>0</v>
      </c>
      <c r="F90" s="155">
        <f>F80*Parametre!$C$302</f>
        <v>0</v>
      </c>
      <c r="G90" s="155">
        <f>G80*Parametre!$C$302</f>
        <v>0</v>
      </c>
      <c r="H90" s="155">
        <f>H80*Parametre!$C$302</f>
        <v>0</v>
      </c>
      <c r="I90" s="155">
        <f>I80*Parametre!$C$302</f>
        <v>0</v>
      </c>
      <c r="J90" s="155">
        <f>J80*Parametre!$C$302</f>
        <v>0</v>
      </c>
      <c r="K90" s="155">
        <f>K80*Parametre!$C$302</f>
        <v>0</v>
      </c>
      <c r="L90" s="155">
        <f>L80*Parametre!$C$302</f>
        <v>0</v>
      </c>
      <c r="M90" s="155">
        <f>M80*Parametre!$C$302</f>
        <v>0</v>
      </c>
      <c r="N90" s="155">
        <f>N80*Parametre!$C$302</f>
        <v>0</v>
      </c>
      <c r="O90" s="155">
        <f>O80*Parametre!$C$302</f>
        <v>0</v>
      </c>
      <c r="P90" s="155">
        <f>P80*Parametre!$C$302</f>
        <v>0</v>
      </c>
      <c r="Q90" s="155">
        <f>Q80*Parametre!$C$302</f>
        <v>0</v>
      </c>
      <c r="R90" s="155">
        <f>R80*Parametre!$C$302</f>
        <v>0</v>
      </c>
      <c r="S90" s="155">
        <f>S80*Parametre!$C$302</f>
        <v>0</v>
      </c>
      <c r="T90" s="155">
        <f>T80*Parametre!$C$302</f>
        <v>0</v>
      </c>
      <c r="U90" s="155">
        <f>U80*Parametre!$C$302</f>
        <v>0</v>
      </c>
      <c r="V90" s="155">
        <f>V80*Parametre!$C$302</f>
        <v>0</v>
      </c>
      <c r="W90" s="155">
        <f>W80*Parametre!$C$302</f>
        <v>0</v>
      </c>
      <c r="X90" s="155">
        <f>X80*Parametre!$C$302</f>
        <v>0</v>
      </c>
      <c r="Y90" s="155">
        <f>Y80*Parametre!$C$302</f>
        <v>0</v>
      </c>
      <c r="Z90" s="155">
        <f>Z80*Parametre!$C$302</f>
        <v>0</v>
      </c>
      <c r="AA90" s="155">
        <f>AA80*Parametre!$C$302</f>
        <v>0</v>
      </c>
      <c r="AB90" s="155">
        <f>AB80*Parametre!$C$302</f>
        <v>0</v>
      </c>
      <c r="AC90" s="155">
        <f>AC80*Parametre!$C$302</f>
        <v>0</v>
      </c>
      <c r="AD90" s="155">
        <f>AD80*Parametre!$C$302</f>
        <v>0</v>
      </c>
      <c r="AE90" s="155">
        <f>AE80*Parametre!$C$302</f>
        <v>0</v>
      </c>
      <c r="AF90" s="155">
        <f>AF80*Parametre!$C$302</f>
        <v>0</v>
      </c>
      <c r="AG90" s="155">
        <f>AG80*Parametre!$C$302</f>
        <v>0</v>
      </c>
      <c r="AH90" s="155">
        <f>AH80*Parametre!$C$302</f>
        <v>0</v>
      </c>
      <c r="AI90" s="155">
        <f>AI80*Parametre!$C$302</f>
        <v>0</v>
      </c>
      <c r="AJ90" s="155">
        <f>AJ80*Parametre!$C$302</f>
        <v>0</v>
      </c>
      <c r="AK90" s="155">
        <f>AK80*Parametre!$C$302</f>
        <v>0</v>
      </c>
      <c r="AL90" s="155">
        <f>AL80*Parametre!$C$302</f>
        <v>0</v>
      </c>
      <c r="AM90" s="155">
        <f>AM80*Parametre!$C$302</f>
        <v>0</v>
      </c>
      <c r="AN90" s="155">
        <f>AN80*Parametre!$C$302</f>
        <v>0</v>
      </c>
      <c r="AO90" s="155">
        <f>AO80*Parametre!$C$302</f>
        <v>0</v>
      </c>
      <c r="AP90" s="155">
        <f>AP80*Parametre!$C$302</f>
        <v>0</v>
      </c>
      <c r="AQ90" s="155">
        <f>AQ80*Parametre!$C$302</f>
        <v>0</v>
      </c>
    </row>
    <row r="91" spans="2:43" x14ac:dyDescent="0.3">
      <c r="B91" s="146" t="s">
        <v>168</v>
      </c>
      <c r="C91" s="154">
        <f t="shared" si="21"/>
        <v>0</v>
      </c>
      <c r="D91" s="155">
        <f>D81*Parametre!$C$303</f>
        <v>0</v>
      </c>
      <c r="E91" s="155">
        <f>E81*Parametre!$C$303</f>
        <v>0</v>
      </c>
      <c r="F91" s="155">
        <f>F81*Parametre!$C$303</f>
        <v>0</v>
      </c>
      <c r="G91" s="155">
        <f>G81*Parametre!$C$303</f>
        <v>0</v>
      </c>
      <c r="H91" s="155">
        <f>H81*Parametre!$C$303</f>
        <v>0</v>
      </c>
      <c r="I91" s="155">
        <f>I81*Parametre!$C$303</f>
        <v>0</v>
      </c>
      <c r="J91" s="155">
        <f>J81*Parametre!$C$303</f>
        <v>0</v>
      </c>
      <c r="K91" s="155">
        <f>K81*Parametre!$C$303</f>
        <v>0</v>
      </c>
      <c r="L91" s="155">
        <f>L81*Parametre!$C$303</f>
        <v>0</v>
      </c>
      <c r="M91" s="155">
        <f>M81*Parametre!$C$303</f>
        <v>0</v>
      </c>
      <c r="N91" s="155">
        <f>N81*Parametre!$C$303</f>
        <v>0</v>
      </c>
      <c r="O91" s="155">
        <f>O81*Parametre!$C$303</f>
        <v>0</v>
      </c>
      <c r="P91" s="155">
        <f>P81*Parametre!$C$303</f>
        <v>0</v>
      </c>
      <c r="Q91" s="155">
        <f>Q81*Parametre!$C$303</f>
        <v>0</v>
      </c>
      <c r="R91" s="155">
        <f>R81*Parametre!$C$303</f>
        <v>0</v>
      </c>
      <c r="S91" s="155">
        <f>S81*Parametre!$C$303</f>
        <v>0</v>
      </c>
      <c r="T91" s="155">
        <f>T81*Parametre!$C$303</f>
        <v>0</v>
      </c>
      <c r="U91" s="155">
        <f>U81*Parametre!$C$303</f>
        <v>0</v>
      </c>
      <c r="V91" s="155">
        <f>V81*Parametre!$C$303</f>
        <v>0</v>
      </c>
      <c r="W91" s="155">
        <f>W81*Parametre!$C$303</f>
        <v>0</v>
      </c>
      <c r="X91" s="155">
        <f>X81*Parametre!$C$303</f>
        <v>0</v>
      </c>
      <c r="Y91" s="155">
        <f>Y81*Parametre!$C$303</f>
        <v>0</v>
      </c>
      <c r="Z91" s="155">
        <f>Z81*Parametre!$C$303</f>
        <v>0</v>
      </c>
      <c r="AA91" s="155">
        <f>AA81*Parametre!$C$303</f>
        <v>0</v>
      </c>
      <c r="AB91" s="155">
        <f>AB81*Parametre!$C$303</f>
        <v>0</v>
      </c>
      <c r="AC91" s="155">
        <f>AC81*Parametre!$C$303</f>
        <v>0</v>
      </c>
      <c r="AD91" s="155">
        <f>AD81*Parametre!$C$303</f>
        <v>0</v>
      </c>
      <c r="AE91" s="155">
        <f>AE81*Parametre!$C$303</f>
        <v>0</v>
      </c>
      <c r="AF91" s="155">
        <f>AF81*Parametre!$C$303</f>
        <v>0</v>
      </c>
      <c r="AG91" s="155">
        <f>AG81*Parametre!$C$303</f>
        <v>0</v>
      </c>
      <c r="AH91" s="155">
        <f>AH81*Parametre!$C$303</f>
        <v>0</v>
      </c>
      <c r="AI91" s="155">
        <f>AI81*Parametre!$C$303</f>
        <v>0</v>
      </c>
      <c r="AJ91" s="155">
        <f>AJ81*Parametre!$C$303</f>
        <v>0</v>
      </c>
      <c r="AK91" s="155">
        <f>AK81*Parametre!$C$303</f>
        <v>0</v>
      </c>
      <c r="AL91" s="155">
        <f>AL81*Parametre!$C$303</f>
        <v>0</v>
      </c>
      <c r="AM91" s="155">
        <f>AM81*Parametre!$C$303</f>
        <v>0</v>
      </c>
      <c r="AN91" s="155">
        <f>AN81*Parametre!$C$303</f>
        <v>0</v>
      </c>
      <c r="AO91" s="155">
        <f>AO81*Parametre!$C$303</f>
        <v>0</v>
      </c>
      <c r="AP91" s="155">
        <f>AP81*Parametre!$C$303</f>
        <v>0</v>
      </c>
      <c r="AQ91" s="155">
        <f>AQ81*Parametre!$C$303</f>
        <v>0</v>
      </c>
    </row>
    <row r="92" spans="2:43" x14ac:dyDescent="0.3">
      <c r="B92" s="146" t="s">
        <v>169</v>
      </c>
      <c r="C92" s="154">
        <f t="shared" si="21"/>
        <v>0</v>
      </c>
      <c r="D92" s="155">
        <f>D82*Parametre!$C$304</f>
        <v>0</v>
      </c>
      <c r="E92" s="155">
        <f>E82*Parametre!$C$304</f>
        <v>0</v>
      </c>
      <c r="F92" s="155">
        <f>F82*Parametre!$C$304</f>
        <v>0</v>
      </c>
      <c r="G92" s="155">
        <f>G82*Parametre!$C$304</f>
        <v>0</v>
      </c>
      <c r="H92" s="155">
        <f>H82*Parametre!$C$304</f>
        <v>0</v>
      </c>
      <c r="I92" s="155">
        <f>I82*Parametre!$C$304</f>
        <v>0</v>
      </c>
      <c r="J92" s="155">
        <f>J82*Parametre!$C$304</f>
        <v>0</v>
      </c>
      <c r="K92" s="155">
        <f>K82*Parametre!$C$304</f>
        <v>0</v>
      </c>
      <c r="L92" s="155">
        <f>L82*Parametre!$C$304</f>
        <v>0</v>
      </c>
      <c r="M92" s="155">
        <f>M82*Parametre!$C$304</f>
        <v>0</v>
      </c>
      <c r="N92" s="155">
        <f>N82*Parametre!$C$304</f>
        <v>0</v>
      </c>
      <c r="O92" s="155">
        <f>O82*Parametre!$C$304</f>
        <v>0</v>
      </c>
      <c r="P92" s="155">
        <f>P82*Parametre!$C$304</f>
        <v>0</v>
      </c>
      <c r="Q92" s="155">
        <f>Q82*Parametre!$C$304</f>
        <v>0</v>
      </c>
      <c r="R92" s="155">
        <f>R82*Parametre!$C$304</f>
        <v>0</v>
      </c>
      <c r="S92" s="155">
        <f>S82*Parametre!$C$304</f>
        <v>0</v>
      </c>
      <c r="T92" s="155">
        <f>T82*Parametre!$C$304</f>
        <v>0</v>
      </c>
      <c r="U92" s="155">
        <f>U82*Parametre!$C$304</f>
        <v>0</v>
      </c>
      <c r="V92" s="155">
        <f>V82*Parametre!$C$304</f>
        <v>0</v>
      </c>
      <c r="W92" s="155">
        <f>W82*Parametre!$C$304</f>
        <v>0</v>
      </c>
      <c r="X92" s="155">
        <f>X82*Parametre!$C$304</f>
        <v>0</v>
      </c>
      <c r="Y92" s="155">
        <f>Y82*Parametre!$C$304</f>
        <v>0</v>
      </c>
      <c r="Z92" s="155">
        <f>Z82*Parametre!$C$304</f>
        <v>0</v>
      </c>
      <c r="AA92" s="155">
        <f>AA82*Parametre!$C$304</f>
        <v>0</v>
      </c>
      <c r="AB92" s="155">
        <f>AB82*Parametre!$C$304</f>
        <v>0</v>
      </c>
      <c r="AC92" s="155">
        <f>AC82*Parametre!$C$304</f>
        <v>0</v>
      </c>
      <c r="AD92" s="155">
        <f>AD82*Parametre!$C$304</f>
        <v>0</v>
      </c>
      <c r="AE92" s="155">
        <f>AE82*Parametre!$C$304</f>
        <v>0</v>
      </c>
      <c r="AF92" s="155">
        <f>AF82*Parametre!$C$304</f>
        <v>0</v>
      </c>
      <c r="AG92" s="155">
        <f>AG82*Parametre!$C$304</f>
        <v>0</v>
      </c>
      <c r="AH92" s="155">
        <f>AH82*Parametre!$C$304</f>
        <v>0</v>
      </c>
      <c r="AI92" s="155">
        <f>AI82*Parametre!$C$304</f>
        <v>0</v>
      </c>
      <c r="AJ92" s="155">
        <f>AJ82*Parametre!$C$304</f>
        <v>0</v>
      </c>
      <c r="AK92" s="155">
        <f>AK82*Parametre!$C$304</f>
        <v>0</v>
      </c>
      <c r="AL92" s="155">
        <f>AL82*Parametre!$C$304</f>
        <v>0</v>
      </c>
      <c r="AM92" s="155">
        <f>AM82*Parametre!$C$304</f>
        <v>0</v>
      </c>
      <c r="AN92" s="155">
        <f>AN82*Parametre!$C$304</f>
        <v>0</v>
      </c>
      <c r="AO92" s="155">
        <f>AO82*Parametre!$C$304</f>
        <v>0</v>
      </c>
      <c r="AP92" s="155">
        <f>AP82*Parametre!$C$304</f>
        <v>0</v>
      </c>
      <c r="AQ92" s="155">
        <f>AQ82*Parametre!$C$304</f>
        <v>0</v>
      </c>
    </row>
    <row r="93" spans="2:43" x14ac:dyDescent="0.3">
      <c r="B93" s="354" t="s">
        <v>9</v>
      </c>
      <c r="C93" s="355">
        <f t="shared" si="21"/>
        <v>0</v>
      </c>
      <c r="D93" s="356">
        <f>SUM(D86:D92)</f>
        <v>0</v>
      </c>
      <c r="E93" s="355">
        <f t="shared" ref="E93:AG93" si="22">SUM(E86:E92)</f>
        <v>0</v>
      </c>
      <c r="F93" s="355">
        <f t="shared" si="22"/>
        <v>0</v>
      </c>
      <c r="G93" s="355">
        <f t="shared" si="22"/>
        <v>0</v>
      </c>
      <c r="H93" s="355">
        <f t="shared" si="22"/>
        <v>0</v>
      </c>
      <c r="I93" s="355">
        <f t="shared" si="22"/>
        <v>0</v>
      </c>
      <c r="J93" s="355">
        <f t="shared" si="22"/>
        <v>0</v>
      </c>
      <c r="K93" s="355">
        <f t="shared" si="22"/>
        <v>0</v>
      </c>
      <c r="L93" s="355">
        <f t="shared" si="22"/>
        <v>0</v>
      </c>
      <c r="M93" s="355">
        <f t="shared" si="22"/>
        <v>0</v>
      </c>
      <c r="N93" s="355">
        <f t="shared" si="22"/>
        <v>0</v>
      </c>
      <c r="O93" s="355">
        <f t="shared" si="22"/>
        <v>0</v>
      </c>
      <c r="P93" s="355">
        <f t="shared" si="22"/>
        <v>0</v>
      </c>
      <c r="Q93" s="355">
        <f t="shared" si="22"/>
        <v>0</v>
      </c>
      <c r="R93" s="355">
        <f t="shared" si="22"/>
        <v>0</v>
      </c>
      <c r="S93" s="355">
        <f t="shared" si="22"/>
        <v>0</v>
      </c>
      <c r="T93" s="355">
        <f t="shared" si="22"/>
        <v>0</v>
      </c>
      <c r="U93" s="355">
        <f t="shared" si="22"/>
        <v>0</v>
      </c>
      <c r="V93" s="355">
        <f t="shared" si="22"/>
        <v>0</v>
      </c>
      <c r="W93" s="355">
        <f t="shared" si="22"/>
        <v>0</v>
      </c>
      <c r="X93" s="355">
        <f t="shared" si="22"/>
        <v>0</v>
      </c>
      <c r="Y93" s="355">
        <f t="shared" si="22"/>
        <v>0</v>
      </c>
      <c r="Z93" s="355">
        <f t="shared" si="22"/>
        <v>0</v>
      </c>
      <c r="AA93" s="355">
        <f t="shared" si="22"/>
        <v>0</v>
      </c>
      <c r="AB93" s="355">
        <f t="shared" si="22"/>
        <v>0</v>
      </c>
      <c r="AC93" s="355">
        <f t="shared" si="22"/>
        <v>0</v>
      </c>
      <c r="AD93" s="355">
        <f t="shared" si="22"/>
        <v>0</v>
      </c>
      <c r="AE93" s="355">
        <f t="shared" si="22"/>
        <v>0</v>
      </c>
      <c r="AF93" s="355">
        <f t="shared" si="22"/>
        <v>0</v>
      </c>
      <c r="AG93" s="355">
        <f t="shared" si="22"/>
        <v>0</v>
      </c>
      <c r="AH93" s="355">
        <f t="shared" ref="AH93:AQ93" si="23">SUM(AH86:AH92)</f>
        <v>0</v>
      </c>
      <c r="AI93" s="355">
        <f t="shared" si="23"/>
        <v>0</v>
      </c>
      <c r="AJ93" s="355">
        <f t="shared" si="23"/>
        <v>0</v>
      </c>
      <c r="AK93" s="355">
        <f t="shared" si="23"/>
        <v>0</v>
      </c>
      <c r="AL93" s="355">
        <f t="shared" si="23"/>
        <v>0</v>
      </c>
      <c r="AM93" s="355">
        <f t="shared" si="23"/>
        <v>0</v>
      </c>
      <c r="AN93" s="355">
        <f t="shared" si="23"/>
        <v>0</v>
      </c>
      <c r="AO93" s="355">
        <f t="shared" si="23"/>
        <v>0</v>
      </c>
      <c r="AP93" s="355">
        <f t="shared" si="23"/>
        <v>0</v>
      </c>
      <c r="AQ93" s="355">
        <f t="shared" si="23"/>
        <v>0</v>
      </c>
    </row>
    <row r="96" spans="2:43" ht="20.25" x14ac:dyDescent="0.3">
      <c r="B96" s="12" t="s">
        <v>555</v>
      </c>
      <c r="C96" s="144" t="s">
        <v>9</v>
      </c>
    </row>
    <row r="97" spans="2:43" x14ac:dyDescent="0.3">
      <c r="B97" s="357" t="s">
        <v>9</v>
      </c>
      <c r="C97" s="358">
        <f>SUM(D97:AQ97)</f>
        <v>0</v>
      </c>
      <c r="D97" s="359">
        <f>D93+D46</f>
        <v>0</v>
      </c>
      <c r="E97" s="359">
        <f t="shared" ref="E97:AQ97" si="24">E93+E46</f>
        <v>0</v>
      </c>
      <c r="F97" s="359">
        <f t="shared" si="24"/>
        <v>0</v>
      </c>
      <c r="G97" s="359">
        <f t="shared" si="24"/>
        <v>0</v>
      </c>
      <c r="H97" s="359">
        <f t="shared" si="24"/>
        <v>0</v>
      </c>
      <c r="I97" s="359">
        <f t="shared" si="24"/>
        <v>0</v>
      </c>
      <c r="J97" s="359">
        <f t="shared" si="24"/>
        <v>0</v>
      </c>
      <c r="K97" s="359">
        <f t="shared" si="24"/>
        <v>0</v>
      </c>
      <c r="L97" s="359">
        <f t="shared" si="24"/>
        <v>0</v>
      </c>
      <c r="M97" s="359">
        <f t="shared" si="24"/>
        <v>0</v>
      </c>
      <c r="N97" s="359">
        <f t="shared" si="24"/>
        <v>0</v>
      </c>
      <c r="O97" s="359">
        <f t="shared" si="24"/>
        <v>0</v>
      </c>
      <c r="P97" s="359">
        <f t="shared" si="24"/>
        <v>0</v>
      </c>
      <c r="Q97" s="359">
        <f t="shared" si="24"/>
        <v>0</v>
      </c>
      <c r="R97" s="359">
        <f t="shared" si="24"/>
        <v>0</v>
      </c>
      <c r="S97" s="359">
        <f t="shared" si="24"/>
        <v>0</v>
      </c>
      <c r="T97" s="359">
        <f t="shared" si="24"/>
        <v>0</v>
      </c>
      <c r="U97" s="359">
        <f t="shared" si="24"/>
        <v>0</v>
      </c>
      <c r="V97" s="359">
        <f t="shared" si="24"/>
        <v>0</v>
      </c>
      <c r="W97" s="359">
        <f t="shared" si="24"/>
        <v>0</v>
      </c>
      <c r="X97" s="359">
        <f t="shared" si="24"/>
        <v>0</v>
      </c>
      <c r="Y97" s="359">
        <f t="shared" si="24"/>
        <v>0</v>
      </c>
      <c r="Z97" s="359">
        <f t="shared" si="24"/>
        <v>0</v>
      </c>
      <c r="AA97" s="359">
        <f t="shared" si="24"/>
        <v>0</v>
      </c>
      <c r="AB97" s="359">
        <f t="shared" si="24"/>
        <v>0</v>
      </c>
      <c r="AC97" s="359">
        <f t="shared" si="24"/>
        <v>0</v>
      </c>
      <c r="AD97" s="359">
        <f t="shared" si="24"/>
        <v>0</v>
      </c>
      <c r="AE97" s="359">
        <f t="shared" si="24"/>
        <v>0</v>
      </c>
      <c r="AF97" s="359">
        <f t="shared" si="24"/>
        <v>0</v>
      </c>
      <c r="AG97" s="359">
        <f t="shared" si="24"/>
        <v>0</v>
      </c>
      <c r="AH97" s="359">
        <f t="shared" si="24"/>
        <v>0</v>
      </c>
      <c r="AI97" s="359">
        <f t="shared" si="24"/>
        <v>0</v>
      </c>
      <c r="AJ97" s="359">
        <f t="shared" si="24"/>
        <v>0</v>
      </c>
      <c r="AK97" s="359">
        <f t="shared" si="24"/>
        <v>0</v>
      </c>
      <c r="AL97" s="359">
        <f t="shared" si="24"/>
        <v>0</v>
      </c>
      <c r="AM97" s="359">
        <f t="shared" si="24"/>
        <v>0</v>
      </c>
      <c r="AN97" s="359">
        <f t="shared" si="24"/>
        <v>0</v>
      </c>
      <c r="AO97" s="359">
        <f t="shared" si="24"/>
        <v>0</v>
      </c>
      <c r="AP97" s="359">
        <f t="shared" si="24"/>
        <v>0</v>
      </c>
      <c r="AQ97" s="359">
        <f t="shared" si="24"/>
        <v>0</v>
      </c>
    </row>
    <row r="100" spans="2:43" x14ac:dyDescent="0.3">
      <c r="B100" s="233"/>
    </row>
    <row r="101" spans="2:43" x14ac:dyDescent="0.3">
      <c r="B101" s="360"/>
    </row>
  </sheetData>
  <pageMargins left="0.2421875" right="0.2421875" top="1" bottom="1" header="0.5" footer="0.5"/>
  <pageSetup paperSize="9" scale="75" orientation="landscape" r:id="rId1"/>
  <headerFooter alignWithMargins="0">
    <oddHeader>&amp;LPríloha 7: Štandardné tabuľky - Cesty
&amp;"Arial,Tučné"&amp;12 07 Ocenenie času</oddHeader>
    <oddFooter>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FF"/>
  </sheetPr>
  <dimension ref="A1:T37"/>
  <sheetViews>
    <sheetView zoomScaleNormal="100" workbookViewId="0">
      <selection activeCell="E41" sqref="E41"/>
    </sheetView>
  </sheetViews>
  <sheetFormatPr defaultColWidth="9.1328125" defaultRowHeight="12.75" x14ac:dyDescent="0.35"/>
  <cols>
    <col min="1" max="16384" width="9.1328125" style="246"/>
  </cols>
  <sheetData>
    <row r="1" spans="1:20" ht="13.15" x14ac:dyDescent="0.35">
      <c r="A1" s="245" t="s">
        <v>414</v>
      </c>
    </row>
    <row r="2" spans="1:20" x14ac:dyDescent="0.35">
      <c r="A2" s="247"/>
    </row>
    <row r="3" spans="1:20" x14ac:dyDescent="0.35">
      <c r="A3" s="247" t="s">
        <v>415</v>
      </c>
    </row>
    <row r="4" spans="1:20" x14ac:dyDescent="0.35">
      <c r="A4" s="247"/>
    </row>
    <row r="5" spans="1:20" x14ac:dyDescent="0.35">
      <c r="A5" s="247" t="s">
        <v>752</v>
      </c>
    </row>
    <row r="6" spans="1:20" x14ac:dyDescent="0.35">
      <c r="A6" s="247"/>
    </row>
    <row r="7" spans="1:20" x14ac:dyDescent="0.35">
      <c r="A7" s="247" t="s">
        <v>753</v>
      </c>
    </row>
    <row r="8" spans="1:20" x14ac:dyDescent="0.35">
      <c r="A8" s="247"/>
    </row>
    <row r="9" spans="1:20" x14ac:dyDescent="0.35">
      <c r="A9" s="247" t="s">
        <v>416</v>
      </c>
    </row>
    <row r="10" spans="1:20" x14ac:dyDescent="0.35">
      <c r="A10" s="248" t="s">
        <v>413</v>
      </c>
      <c r="B10" s="246" t="s">
        <v>429</v>
      </c>
      <c r="H10" s="474" t="s">
        <v>431</v>
      </c>
      <c r="I10" s="474"/>
      <c r="J10" s="474"/>
      <c r="K10" s="474"/>
      <c r="L10" s="474"/>
      <c r="M10" s="474"/>
      <c r="N10" s="474"/>
      <c r="O10" s="474"/>
      <c r="P10" s="474"/>
      <c r="Q10" s="474"/>
      <c r="R10" s="474"/>
      <c r="S10" s="474"/>
      <c r="T10" s="474"/>
    </row>
    <row r="11" spans="1:20" x14ac:dyDescent="0.35">
      <c r="B11" s="246" t="s">
        <v>428</v>
      </c>
      <c r="H11" s="474"/>
      <c r="I11" s="474"/>
      <c r="J11" s="474"/>
      <c r="K11" s="474"/>
      <c r="L11" s="474"/>
      <c r="M11" s="474"/>
      <c r="N11" s="474"/>
      <c r="O11" s="474"/>
      <c r="P11" s="474"/>
      <c r="Q11" s="474"/>
      <c r="R11" s="474"/>
      <c r="S11" s="474"/>
      <c r="T11" s="474"/>
    </row>
    <row r="12" spans="1:20" x14ac:dyDescent="0.35">
      <c r="B12" s="246" t="s">
        <v>417</v>
      </c>
      <c r="H12" s="474"/>
      <c r="I12" s="474"/>
      <c r="J12" s="474"/>
      <c r="K12" s="474"/>
      <c r="L12" s="474"/>
      <c r="M12" s="474"/>
      <c r="N12" s="474"/>
      <c r="O12" s="474"/>
      <c r="P12" s="474"/>
      <c r="Q12" s="474"/>
      <c r="R12" s="474"/>
      <c r="S12" s="474"/>
      <c r="T12" s="474"/>
    </row>
    <row r="13" spans="1:20" x14ac:dyDescent="0.35">
      <c r="B13" s="246" t="s">
        <v>418</v>
      </c>
      <c r="H13" s="474"/>
      <c r="I13" s="474"/>
      <c r="J13" s="474"/>
      <c r="K13" s="474"/>
      <c r="L13" s="474"/>
      <c r="M13" s="474"/>
      <c r="N13" s="474"/>
      <c r="O13" s="474"/>
      <c r="P13" s="474"/>
      <c r="Q13" s="474"/>
      <c r="R13" s="474"/>
      <c r="S13" s="474"/>
      <c r="T13" s="474"/>
    </row>
    <row r="14" spans="1:20" x14ac:dyDescent="0.35">
      <c r="B14" s="246" t="s">
        <v>426</v>
      </c>
      <c r="H14" s="474"/>
      <c r="I14" s="474"/>
      <c r="J14" s="474"/>
      <c r="K14" s="474"/>
      <c r="L14" s="474"/>
      <c r="M14" s="474"/>
      <c r="N14" s="474"/>
      <c r="O14" s="474"/>
      <c r="P14" s="474"/>
      <c r="Q14" s="474"/>
      <c r="R14" s="474"/>
      <c r="S14" s="474"/>
      <c r="T14" s="474"/>
    </row>
    <row r="15" spans="1:20" x14ac:dyDescent="0.35">
      <c r="B15" s="249" t="s">
        <v>420</v>
      </c>
      <c r="H15" s="474"/>
      <c r="I15" s="474"/>
      <c r="J15" s="474"/>
      <c r="K15" s="474"/>
      <c r="L15" s="474"/>
      <c r="M15" s="474"/>
      <c r="N15" s="474"/>
      <c r="O15" s="474"/>
      <c r="P15" s="474"/>
      <c r="Q15" s="474"/>
      <c r="R15" s="474"/>
      <c r="S15" s="474"/>
      <c r="T15" s="474"/>
    </row>
    <row r="16" spans="1:20" x14ac:dyDescent="0.35">
      <c r="B16" s="249" t="s">
        <v>419</v>
      </c>
      <c r="H16" s="474"/>
      <c r="I16" s="474"/>
      <c r="J16" s="474"/>
      <c r="K16" s="474"/>
      <c r="L16" s="474"/>
      <c r="M16" s="474"/>
      <c r="N16" s="474"/>
      <c r="O16" s="474"/>
      <c r="P16" s="474"/>
      <c r="Q16" s="474"/>
      <c r="R16" s="474"/>
      <c r="S16" s="474"/>
      <c r="T16" s="474"/>
    </row>
    <row r="18" spans="1:20" x14ac:dyDescent="0.35">
      <c r="A18" s="246" t="s">
        <v>421</v>
      </c>
    </row>
    <row r="19" spans="1:20" x14ac:dyDescent="0.35">
      <c r="B19" s="246" t="s">
        <v>430</v>
      </c>
      <c r="H19" s="474" t="s">
        <v>432</v>
      </c>
      <c r="I19" s="474"/>
      <c r="J19" s="474"/>
      <c r="K19" s="474"/>
      <c r="L19" s="474"/>
      <c r="M19" s="474"/>
      <c r="N19" s="474"/>
      <c r="O19" s="474"/>
      <c r="P19" s="474"/>
      <c r="Q19" s="474"/>
      <c r="R19" s="474"/>
      <c r="S19" s="474"/>
      <c r="T19" s="474"/>
    </row>
    <row r="20" spans="1:20" x14ac:dyDescent="0.35">
      <c r="B20" s="246" t="s">
        <v>423</v>
      </c>
      <c r="H20" s="474"/>
      <c r="I20" s="474"/>
      <c r="J20" s="474"/>
      <c r="K20" s="474"/>
      <c r="L20" s="474"/>
      <c r="M20" s="474"/>
      <c r="N20" s="474"/>
      <c r="O20" s="474"/>
      <c r="P20" s="474"/>
      <c r="Q20" s="474"/>
      <c r="R20" s="474"/>
      <c r="S20" s="474"/>
      <c r="T20" s="474"/>
    </row>
    <row r="21" spans="1:20" x14ac:dyDescent="0.35">
      <c r="B21" s="246" t="s">
        <v>422</v>
      </c>
      <c r="H21" s="474"/>
      <c r="I21" s="474"/>
      <c r="J21" s="474"/>
      <c r="K21" s="474"/>
      <c r="L21" s="474"/>
      <c r="M21" s="474"/>
      <c r="N21" s="474"/>
      <c r="O21" s="474"/>
      <c r="P21" s="474"/>
      <c r="Q21" s="474"/>
      <c r="R21" s="474"/>
      <c r="S21" s="474"/>
      <c r="T21" s="474"/>
    </row>
    <row r="22" spans="1:20" x14ac:dyDescent="0.35">
      <c r="B22" s="249" t="s">
        <v>424</v>
      </c>
      <c r="H22" s="474"/>
      <c r="I22" s="474"/>
      <c r="J22" s="474"/>
      <c r="K22" s="474"/>
      <c r="L22" s="474"/>
      <c r="M22" s="474"/>
      <c r="N22" s="474"/>
      <c r="O22" s="474"/>
      <c r="P22" s="474"/>
      <c r="Q22" s="474"/>
      <c r="R22" s="474"/>
      <c r="S22" s="474"/>
      <c r="T22" s="474"/>
    </row>
    <row r="23" spans="1:20" x14ac:dyDescent="0.35">
      <c r="B23" s="249" t="s">
        <v>425</v>
      </c>
      <c r="H23" s="474"/>
      <c r="I23" s="474"/>
      <c r="J23" s="474"/>
      <c r="K23" s="474"/>
      <c r="L23" s="474"/>
      <c r="M23" s="474"/>
      <c r="N23" s="474"/>
      <c r="O23" s="474"/>
      <c r="P23" s="474"/>
      <c r="Q23" s="474"/>
      <c r="R23" s="474"/>
      <c r="S23" s="474"/>
      <c r="T23" s="474"/>
    </row>
    <row r="25" spans="1:20" x14ac:dyDescent="0.35">
      <c r="A25" s="246" t="s">
        <v>440</v>
      </c>
    </row>
    <row r="26" spans="1:20" x14ac:dyDescent="0.35">
      <c r="A26" s="246" t="s">
        <v>427</v>
      </c>
    </row>
    <row r="27" spans="1:20" x14ac:dyDescent="0.35">
      <c r="A27" s="246" t="s">
        <v>437</v>
      </c>
    </row>
    <row r="29" spans="1:20" ht="13.15" x14ac:dyDescent="0.4">
      <c r="A29" s="250" t="s">
        <v>433</v>
      </c>
    </row>
    <row r="31" spans="1:20" x14ac:dyDescent="0.35">
      <c r="A31" s="251" t="s">
        <v>435</v>
      </c>
    </row>
    <row r="32" spans="1:20" x14ac:dyDescent="0.35">
      <c r="A32" s="251"/>
    </row>
    <row r="33" spans="1:1" x14ac:dyDescent="0.35">
      <c r="A33" s="251" t="s">
        <v>436</v>
      </c>
    </row>
    <row r="34" spans="1:1" x14ac:dyDescent="0.35">
      <c r="A34" s="251"/>
    </row>
    <row r="35" spans="1:1" x14ac:dyDescent="0.35">
      <c r="A35" s="251" t="s">
        <v>434</v>
      </c>
    </row>
    <row r="37" spans="1:1" x14ac:dyDescent="0.35">
      <c r="A37" s="251" t="s">
        <v>438</v>
      </c>
    </row>
  </sheetData>
  <mergeCells count="2">
    <mergeCell ref="H10:T16"/>
    <mergeCell ref="H19:T2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</sheetPr>
  <dimension ref="B2:AQ26"/>
  <sheetViews>
    <sheetView zoomScale="90" zoomScaleNormal="90" workbookViewId="0">
      <selection activeCell="D50" sqref="D50"/>
    </sheetView>
  </sheetViews>
  <sheetFormatPr defaultColWidth="9.1328125" defaultRowHeight="10.15" x14ac:dyDescent="0.3"/>
  <cols>
    <col min="1" max="1" width="2.796875" style="396" customWidth="1"/>
    <col min="2" max="2" width="30.53125" style="396" customWidth="1"/>
    <col min="3" max="3" width="10.796875" style="396" customWidth="1"/>
    <col min="4" max="43" width="4.33203125" style="396" bestFit="1" customWidth="1"/>
    <col min="44" max="16384" width="9.1328125" style="396"/>
  </cols>
  <sheetData>
    <row r="2" spans="2:43" x14ac:dyDescent="0.3">
      <c r="C2" s="395"/>
      <c r="D2" s="395" t="s">
        <v>10</v>
      </c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  <c r="W2" s="395"/>
      <c r="X2" s="395"/>
      <c r="Y2" s="395"/>
      <c r="Z2" s="395"/>
      <c r="AA2" s="395"/>
      <c r="AB2" s="395"/>
      <c r="AC2" s="395"/>
      <c r="AD2" s="395"/>
      <c r="AE2" s="395"/>
      <c r="AF2" s="395"/>
      <c r="AG2" s="395"/>
      <c r="AH2" s="395"/>
      <c r="AI2" s="395"/>
      <c r="AJ2" s="395"/>
      <c r="AK2" s="395"/>
      <c r="AL2" s="395"/>
      <c r="AM2" s="395"/>
      <c r="AN2" s="395"/>
      <c r="AO2" s="395"/>
      <c r="AP2" s="395"/>
      <c r="AQ2" s="395"/>
    </row>
    <row r="3" spans="2:43" x14ac:dyDescent="0.3">
      <c r="B3" s="397" t="s">
        <v>741</v>
      </c>
      <c r="C3" s="397"/>
      <c r="D3" s="398">
        <v>1</v>
      </c>
      <c r="E3" s="398">
        <v>2</v>
      </c>
      <c r="F3" s="398">
        <v>3</v>
      </c>
      <c r="G3" s="398">
        <v>4</v>
      </c>
      <c r="H3" s="398">
        <v>5</v>
      </c>
      <c r="I3" s="398">
        <v>6</v>
      </c>
      <c r="J3" s="398">
        <v>7</v>
      </c>
      <c r="K3" s="398">
        <v>8</v>
      </c>
      <c r="L3" s="398">
        <v>9</v>
      </c>
      <c r="M3" s="398">
        <v>10</v>
      </c>
      <c r="N3" s="398">
        <v>11</v>
      </c>
      <c r="O3" s="398">
        <v>12</v>
      </c>
      <c r="P3" s="398">
        <v>13</v>
      </c>
      <c r="Q3" s="398">
        <v>14</v>
      </c>
      <c r="R3" s="398">
        <v>15</v>
      </c>
      <c r="S3" s="398">
        <v>16</v>
      </c>
      <c r="T3" s="398">
        <v>17</v>
      </c>
      <c r="U3" s="398">
        <v>18</v>
      </c>
      <c r="V3" s="398">
        <v>19</v>
      </c>
      <c r="W3" s="398">
        <v>20</v>
      </c>
      <c r="X3" s="398">
        <v>21</v>
      </c>
      <c r="Y3" s="398">
        <v>22</v>
      </c>
      <c r="Z3" s="398">
        <v>23</v>
      </c>
      <c r="AA3" s="398">
        <v>24</v>
      </c>
      <c r="AB3" s="398">
        <v>25</v>
      </c>
      <c r="AC3" s="398">
        <v>26</v>
      </c>
      <c r="AD3" s="398">
        <v>27</v>
      </c>
      <c r="AE3" s="398">
        <v>28</v>
      </c>
      <c r="AF3" s="398">
        <v>29</v>
      </c>
      <c r="AG3" s="398">
        <v>30</v>
      </c>
      <c r="AH3" s="398">
        <v>31</v>
      </c>
      <c r="AI3" s="398">
        <v>32</v>
      </c>
      <c r="AJ3" s="398">
        <v>33</v>
      </c>
      <c r="AK3" s="398">
        <v>34</v>
      </c>
      <c r="AL3" s="398">
        <v>35</v>
      </c>
      <c r="AM3" s="398">
        <v>36</v>
      </c>
      <c r="AN3" s="398">
        <v>37</v>
      </c>
      <c r="AO3" s="398">
        <v>38</v>
      </c>
      <c r="AP3" s="398">
        <v>39</v>
      </c>
      <c r="AQ3" s="398">
        <v>40</v>
      </c>
    </row>
    <row r="4" spans="2:43" x14ac:dyDescent="0.3">
      <c r="B4" s="399" t="s">
        <v>38</v>
      </c>
      <c r="C4" s="400" t="s">
        <v>9</v>
      </c>
      <c r="D4" s="401">
        <f>Parametre!C13</f>
        <v>2024</v>
      </c>
      <c r="E4" s="401">
        <f>$D$4+D3</f>
        <v>2025</v>
      </c>
      <c r="F4" s="401">
        <f>$D$4+E3</f>
        <v>2026</v>
      </c>
      <c r="G4" s="401">
        <f t="shared" ref="G4:AQ4" si="0">$D$4+F3</f>
        <v>2027</v>
      </c>
      <c r="H4" s="401">
        <f t="shared" si="0"/>
        <v>2028</v>
      </c>
      <c r="I4" s="401">
        <f t="shared" si="0"/>
        <v>2029</v>
      </c>
      <c r="J4" s="401">
        <f t="shared" si="0"/>
        <v>2030</v>
      </c>
      <c r="K4" s="401">
        <f t="shared" si="0"/>
        <v>2031</v>
      </c>
      <c r="L4" s="401">
        <f t="shared" si="0"/>
        <v>2032</v>
      </c>
      <c r="M4" s="401">
        <f t="shared" si="0"/>
        <v>2033</v>
      </c>
      <c r="N4" s="401">
        <f t="shared" si="0"/>
        <v>2034</v>
      </c>
      <c r="O4" s="401">
        <f t="shared" si="0"/>
        <v>2035</v>
      </c>
      <c r="P4" s="401">
        <f t="shared" si="0"/>
        <v>2036</v>
      </c>
      <c r="Q4" s="401">
        <f t="shared" si="0"/>
        <v>2037</v>
      </c>
      <c r="R4" s="401">
        <f t="shared" si="0"/>
        <v>2038</v>
      </c>
      <c r="S4" s="401">
        <f t="shared" si="0"/>
        <v>2039</v>
      </c>
      <c r="T4" s="401">
        <f t="shared" si="0"/>
        <v>2040</v>
      </c>
      <c r="U4" s="401">
        <f t="shared" si="0"/>
        <v>2041</v>
      </c>
      <c r="V4" s="401">
        <f t="shared" si="0"/>
        <v>2042</v>
      </c>
      <c r="W4" s="401">
        <f t="shared" si="0"/>
        <v>2043</v>
      </c>
      <c r="X4" s="401">
        <f t="shared" si="0"/>
        <v>2044</v>
      </c>
      <c r="Y4" s="401">
        <f t="shared" si="0"/>
        <v>2045</v>
      </c>
      <c r="Z4" s="401">
        <f t="shared" si="0"/>
        <v>2046</v>
      </c>
      <c r="AA4" s="401">
        <f t="shared" si="0"/>
        <v>2047</v>
      </c>
      <c r="AB4" s="401">
        <f t="shared" si="0"/>
        <v>2048</v>
      </c>
      <c r="AC4" s="401">
        <f t="shared" si="0"/>
        <v>2049</v>
      </c>
      <c r="AD4" s="401">
        <f t="shared" si="0"/>
        <v>2050</v>
      </c>
      <c r="AE4" s="401">
        <f t="shared" si="0"/>
        <v>2051</v>
      </c>
      <c r="AF4" s="401">
        <f t="shared" si="0"/>
        <v>2052</v>
      </c>
      <c r="AG4" s="401">
        <f t="shared" si="0"/>
        <v>2053</v>
      </c>
      <c r="AH4" s="401">
        <f t="shared" si="0"/>
        <v>2054</v>
      </c>
      <c r="AI4" s="401">
        <f t="shared" si="0"/>
        <v>2055</v>
      </c>
      <c r="AJ4" s="401">
        <f t="shared" si="0"/>
        <v>2056</v>
      </c>
      <c r="AK4" s="401">
        <f t="shared" si="0"/>
        <v>2057</v>
      </c>
      <c r="AL4" s="401">
        <f t="shared" si="0"/>
        <v>2058</v>
      </c>
      <c r="AM4" s="401">
        <f t="shared" si="0"/>
        <v>2059</v>
      </c>
      <c r="AN4" s="401">
        <f t="shared" si="0"/>
        <v>2060</v>
      </c>
      <c r="AO4" s="401">
        <f t="shared" si="0"/>
        <v>2061</v>
      </c>
      <c r="AP4" s="401">
        <f t="shared" si="0"/>
        <v>2062</v>
      </c>
      <c r="AQ4" s="401">
        <f t="shared" si="0"/>
        <v>2063</v>
      </c>
    </row>
    <row r="5" spans="2:43" x14ac:dyDescent="0.3">
      <c r="B5" s="395" t="s">
        <v>73</v>
      </c>
      <c r="C5" s="402">
        <f>SUM(D5:AQ5)</f>
        <v>0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</row>
    <row r="6" spans="2:43" x14ac:dyDescent="0.3">
      <c r="B6" s="395" t="s">
        <v>74</v>
      </c>
      <c r="C6" s="402">
        <f>SUM(D6:AQ6)</f>
        <v>0</v>
      </c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</row>
    <row r="7" spans="2:43" x14ac:dyDescent="0.3">
      <c r="B7" s="395" t="s">
        <v>75</v>
      </c>
      <c r="C7" s="402">
        <f>SUM(D7:AQ7)</f>
        <v>0</v>
      </c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</row>
    <row r="8" spans="2:43" x14ac:dyDescent="0.3">
      <c r="B8" s="397" t="s">
        <v>9</v>
      </c>
      <c r="C8" s="404">
        <f>SUM(D8:AQ8)</f>
        <v>0</v>
      </c>
      <c r="D8" s="404">
        <f t="shared" ref="D8:AG8" si="1">SUM(D5:D7)</f>
        <v>0</v>
      </c>
      <c r="E8" s="404">
        <f t="shared" si="1"/>
        <v>0</v>
      </c>
      <c r="F8" s="404">
        <f t="shared" si="1"/>
        <v>0</v>
      </c>
      <c r="G8" s="404">
        <f t="shared" si="1"/>
        <v>0</v>
      </c>
      <c r="H8" s="404">
        <f t="shared" si="1"/>
        <v>0</v>
      </c>
      <c r="I8" s="404">
        <f t="shared" si="1"/>
        <v>0</v>
      </c>
      <c r="J8" s="404">
        <f t="shared" si="1"/>
        <v>0</v>
      </c>
      <c r="K8" s="404">
        <f t="shared" si="1"/>
        <v>0</v>
      </c>
      <c r="L8" s="404">
        <f t="shared" si="1"/>
        <v>0</v>
      </c>
      <c r="M8" s="404">
        <f t="shared" si="1"/>
        <v>0</v>
      </c>
      <c r="N8" s="404">
        <f t="shared" si="1"/>
        <v>0</v>
      </c>
      <c r="O8" s="404">
        <f t="shared" si="1"/>
        <v>0</v>
      </c>
      <c r="P8" s="404">
        <f t="shared" si="1"/>
        <v>0</v>
      </c>
      <c r="Q8" s="404">
        <f t="shared" si="1"/>
        <v>0</v>
      </c>
      <c r="R8" s="404">
        <f t="shared" si="1"/>
        <v>0</v>
      </c>
      <c r="S8" s="404">
        <f t="shared" si="1"/>
        <v>0</v>
      </c>
      <c r="T8" s="404">
        <f t="shared" si="1"/>
        <v>0</v>
      </c>
      <c r="U8" s="404">
        <f t="shared" si="1"/>
        <v>0</v>
      </c>
      <c r="V8" s="404">
        <f t="shared" si="1"/>
        <v>0</v>
      </c>
      <c r="W8" s="404">
        <f t="shared" si="1"/>
        <v>0</v>
      </c>
      <c r="X8" s="404">
        <f t="shared" si="1"/>
        <v>0</v>
      </c>
      <c r="Y8" s="404">
        <f t="shared" si="1"/>
        <v>0</v>
      </c>
      <c r="Z8" s="404">
        <f t="shared" si="1"/>
        <v>0</v>
      </c>
      <c r="AA8" s="404">
        <f t="shared" si="1"/>
        <v>0</v>
      </c>
      <c r="AB8" s="404">
        <f t="shared" si="1"/>
        <v>0</v>
      </c>
      <c r="AC8" s="404">
        <f t="shared" si="1"/>
        <v>0</v>
      </c>
      <c r="AD8" s="404">
        <f t="shared" si="1"/>
        <v>0</v>
      </c>
      <c r="AE8" s="404">
        <f t="shared" si="1"/>
        <v>0</v>
      </c>
      <c r="AF8" s="404">
        <f t="shared" si="1"/>
        <v>0</v>
      </c>
      <c r="AG8" s="404">
        <f t="shared" si="1"/>
        <v>0</v>
      </c>
      <c r="AH8" s="404">
        <f t="shared" ref="AH8:AQ8" si="2">SUM(AH5:AH7)</f>
        <v>0</v>
      </c>
      <c r="AI8" s="404">
        <f t="shared" si="2"/>
        <v>0</v>
      </c>
      <c r="AJ8" s="404">
        <f t="shared" si="2"/>
        <v>0</v>
      </c>
      <c r="AK8" s="404">
        <f t="shared" si="2"/>
        <v>0</v>
      </c>
      <c r="AL8" s="404">
        <f t="shared" si="2"/>
        <v>0</v>
      </c>
      <c r="AM8" s="404">
        <f t="shared" si="2"/>
        <v>0</v>
      </c>
      <c r="AN8" s="404">
        <f t="shared" si="2"/>
        <v>0</v>
      </c>
      <c r="AO8" s="404">
        <f t="shared" si="2"/>
        <v>0</v>
      </c>
      <c r="AP8" s="404">
        <f t="shared" si="2"/>
        <v>0</v>
      </c>
      <c r="AQ8" s="404">
        <f t="shared" si="2"/>
        <v>0</v>
      </c>
    </row>
    <row r="11" spans="2:43" x14ac:dyDescent="0.3">
      <c r="C11" s="395"/>
      <c r="D11" s="395" t="s">
        <v>10</v>
      </c>
      <c r="E11" s="395"/>
      <c r="F11" s="395"/>
      <c r="G11" s="395"/>
      <c r="H11" s="395"/>
      <c r="I11" s="395"/>
      <c r="J11" s="395"/>
      <c r="K11" s="395"/>
      <c r="L11" s="395"/>
      <c r="M11" s="395"/>
      <c r="N11" s="395"/>
      <c r="O11" s="395"/>
      <c r="P11" s="395"/>
      <c r="Q11" s="395"/>
      <c r="R11" s="395"/>
      <c r="S11" s="395"/>
      <c r="T11" s="395"/>
      <c r="U11" s="395"/>
      <c r="V11" s="395"/>
      <c r="W11" s="395"/>
      <c r="X11" s="395"/>
      <c r="Y11" s="395"/>
      <c r="Z11" s="395"/>
      <c r="AA11" s="395"/>
      <c r="AB11" s="395"/>
      <c r="AC11" s="395"/>
      <c r="AD11" s="395"/>
      <c r="AE11" s="395"/>
      <c r="AF11" s="395"/>
      <c r="AG11" s="395"/>
      <c r="AH11" s="395"/>
      <c r="AI11" s="395"/>
      <c r="AJ11" s="395"/>
      <c r="AK11" s="395"/>
      <c r="AL11" s="395"/>
      <c r="AM11" s="395"/>
      <c r="AN11" s="395"/>
      <c r="AO11" s="395"/>
      <c r="AP11" s="395"/>
      <c r="AQ11" s="395"/>
    </row>
    <row r="12" spans="2:43" x14ac:dyDescent="0.3">
      <c r="B12" s="397" t="s">
        <v>742</v>
      </c>
      <c r="C12" s="397"/>
      <c r="D12" s="398">
        <v>1</v>
      </c>
      <c r="E12" s="398">
        <v>2</v>
      </c>
      <c r="F12" s="398">
        <v>3</v>
      </c>
      <c r="G12" s="398">
        <v>4</v>
      </c>
      <c r="H12" s="398">
        <v>5</v>
      </c>
      <c r="I12" s="398">
        <v>6</v>
      </c>
      <c r="J12" s="398">
        <v>7</v>
      </c>
      <c r="K12" s="398">
        <v>8</v>
      </c>
      <c r="L12" s="398">
        <v>9</v>
      </c>
      <c r="M12" s="398">
        <v>10</v>
      </c>
      <c r="N12" s="398">
        <v>11</v>
      </c>
      <c r="O12" s="398">
        <v>12</v>
      </c>
      <c r="P12" s="398">
        <v>13</v>
      </c>
      <c r="Q12" s="398">
        <v>14</v>
      </c>
      <c r="R12" s="398">
        <v>15</v>
      </c>
      <c r="S12" s="398">
        <v>16</v>
      </c>
      <c r="T12" s="398">
        <v>17</v>
      </c>
      <c r="U12" s="398">
        <v>18</v>
      </c>
      <c r="V12" s="398">
        <v>19</v>
      </c>
      <c r="W12" s="398">
        <v>20</v>
      </c>
      <c r="X12" s="398">
        <v>21</v>
      </c>
      <c r="Y12" s="398">
        <v>22</v>
      </c>
      <c r="Z12" s="398">
        <v>23</v>
      </c>
      <c r="AA12" s="398">
        <v>24</v>
      </c>
      <c r="AB12" s="398">
        <v>25</v>
      </c>
      <c r="AC12" s="398">
        <v>26</v>
      </c>
      <c r="AD12" s="398">
        <v>27</v>
      </c>
      <c r="AE12" s="398">
        <v>28</v>
      </c>
      <c r="AF12" s="398">
        <v>29</v>
      </c>
      <c r="AG12" s="398">
        <v>30</v>
      </c>
      <c r="AH12" s="398">
        <v>31</v>
      </c>
      <c r="AI12" s="398">
        <v>32</v>
      </c>
      <c r="AJ12" s="398">
        <v>33</v>
      </c>
      <c r="AK12" s="398">
        <v>34</v>
      </c>
      <c r="AL12" s="398">
        <v>35</v>
      </c>
      <c r="AM12" s="398">
        <v>36</v>
      </c>
      <c r="AN12" s="398">
        <v>37</v>
      </c>
      <c r="AO12" s="398">
        <v>38</v>
      </c>
      <c r="AP12" s="398">
        <v>39</v>
      </c>
      <c r="AQ12" s="398">
        <v>40</v>
      </c>
    </row>
    <row r="13" spans="2:43" x14ac:dyDescent="0.3">
      <c r="B13" s="399" t="s">
        <v>40</v>
      </c>
      <c r="C13" s="400" t="s">
        <v>9</v>
      </c>
      <c r="D13" s="401">
        <f>D4</f>
        <v>2024</v>
      </c>
      <c r="E13" s="401">
        <f t="shared" ref="E13:AQ13" si="3">E4</f>
        <v>2025</v>
      </c>
      <c r="F13" s="401">
        <f t="shared" si="3"/>
        <v>2026</v>
      </c>
      <c r="G13" s="401">
        <f t="shared" si="3"/>
        <v>2027</v>
      </c>
      <c r="H13" s="401">
        <f t="shared" si="3"/>
        <v>2028</v>
      </c>
      <c r="I13" s="401">
        <f t="shared" si="3"/>
        <v>2029</v>
      </c>
      <c r="J13" s="401">
        <f t="shared" si="3"/>
        <v>2030</v>
      </c>
      <c r="K13" s="401">
        <f t="shared" si="3"/>
        <v>2031</v>
      </c>
      <c r="L13" s="401">
        <f t="shared" si="3"/>
        <v>2032</v>
      </c>
      <c r="M13" s="401">
        <f t="shared" si="3"/>
        <v>2033</v>
      </c>
      <c r="N13" s="401">
        <f t="shared" si="3"/>
        <v>2034</v>
      </c>
      <c r="O13" s="401">
        <f t="shared" si="3"/>
        <v>2035</v>
      </c>
      <c r="P13" s="401">
        <f t="shared" si="3"/>
        <v>2036</v>
      </c>
      <c r="Q13" s="401">
        <f t="shared" si="3"/>
        <v>2037</v>
      </c>
      <c r="R13" s="401">
        <f t="shared" si="3"/>
        <v>2038</v>
      </c>
      <c r="S13" s="401">
        <f t="shared" si="3"/>
        <v>2039</v>
      </c>
      <c r="T13" s="401">
        <f t="shared" si="3"/>
        <v>2040</v>
      </c>
      <c r="U13" s="401">
        <f t="shared" si="3"/>
        <v>2041</v>
      </c>
      <c r="V13" s="401">
        <f t="shared" si="3"/>
        <v>2042</v>
      </c>
      <c r="W13" s="401">
        <f t="shared" si="3"/>
        <v>2043</v>
      </c>
      <c r="X13" s="401">
        <f t="shared" si="3"/>
        <v>2044</v>
      </c>
      <c r="Y13" s="401">
        <f t="shared" si="3"/>
        <v>2045</v>
      </c>
      <c r="Z13" s="401">
        <f t="shared" si="3"/>
        <v>2046</v>
      </c>
      <c r="AA13" s="401">
        <f t="shared" si="3"/>
        <v>2047</v>
      </c>
      <c r="AB13" s="401">
        <f t="shared" si="3"/>
        <v>2048</v>
      </c>
      <c r="AC13" s="401">
        <f t="shared" si="3"/>
        <v>2049</v>
      </c>
      <c r="AD13" s="401">
        <f t="shared" si="3"/>
        <v>2050</v>
      </c>
      <c r="AE13" s="401">
        <f t="shared" si="3"/>
        <v>2051</v>
      </c>
      <c r="AF13" s="401">
        <f t="shared" si="3"/>
        <v>2052</v>
      </c>
      <c r="AG13" s="401">
        <f t="shared" si="3"/>
        <v>2053</v>
      </c>
      <c r="AH13" s="401">
        <f t="shared" si="3"/>
        <v>2054</v>
      </c>
      <c r="AI13" s="401">
        <f t="shared" si="3"/>
        <v>2055</v>
      </c>
      <c r="AJ13" s="401">
        <f t="shared" si="3"/>
        <v>2056</v>
      </c>
      <c r="AK13" s="401">
        <f t="shared" si="3"/>
        <v>2057</v>
      </c>
      <c r="AL13" s="401">
        <f t="shared" si="3"/>
        <v>2058</v>
      </c>
      <c r="AM13" s="401">
        <f t="shared" si="3"/>
        <v>2059</v>
      </c>
      <c r="AN13" s="401">
        <f t="shared" si="3"/>
        <v>2060</v>
      </c>
      <c r="AO13" s="401">
        <f t="shared" si="3"/>
        <v>2061</v>
      </c>
      <c r="AP13" s="401">
        <f t="shared" si="3"/>
        <v>2062</v>
      </c>
      <c r="AQ13" s="401">
        <f t="shared" si="3"/>
        <v>2063</v>
      </c>
    </row>
    <row r="14" spans="2:43" x14ac:dyDescent="0.3">
      <c r="B14" s="395" t="s">
        <v>73</v>
      </c>
      <c r="C14" s="402">
        <f>SUM(D14:AQ14)</f>
        <v>0</v>
      </c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</row>
    <row r="15" spans="2:43" x14ac:dyDescent="0.3">
      <c r="B15" s="395" t="s">
        <v>74</v>
      </c>
      <c r="C15" s="402">
        <f>SUM(D15:AQ15)</f>
        <v>0</v>
      </c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</row>
    <row r="16" spans="2:43" x14ac:dyDescent="0.3">
      <c r="B16" s="395" t="s">
        <v>75</v>
      </c>
      <c r="C16" s="402">
        <f>SUM(D16:AQ16)</f>
        <v>0</v>
      </c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</row>
    <row r="17" spans="2:43" x14ac:dyDescent="0.3">
      <c r="B17" s="397" t="s">
        <v>9</v>
      </c>
      <c r="C17" s="404">
        <f>SUM(D17:AQ17)</f>
        <v>0</v>
      </c>
      <c r="D17" s="404">
        <f t="shared" ref="D17:AG17" si="4">SUM(D14:D16)</f>
        <v>0</v>
      </c>
      <c r="E17" s="404">
        <f t="shared" si="4"/>
        <v>0</v>
      </c>
      <c r="F17" s="404">
        <f t="shared" si="4"/>
        <v>0</v>
      </c>
      <c r="G17" s="404">
        <f t="shared" si="4"/>
        <v>0</v>
      </c>
      <c r="H17" s="404">
        <f t="shared" si="4"/>
        <v>0</v>
      </c>
      <c r="I17" s="404">
        <f t="shared" si="4"/>
        <v>0</v>
      </c>
      <c r="J17" s="404">
        <f t="shared" si="4"/>
        <v>0</v>
      </c>
      <c r="K17" s="404">
        <f t="shared" si="4"/>
        <v>0</v>
      </c>
      <c r="L17" s="404">
        <f t="shared" si="4"/>
        <v>0</v>
      </c>
      <c r="M17" s="404">
        <f t="shared" si="4"/>
        <v>0</v>
      </c>
      <c r="N17" s="404">
        <f t="shared" si="4"/>
        <v>0</v>
      </c>
      <c r="O17" s="404">
        <f t="shared" si="4"/>
        <v>0</v>
      </c>
      <c r="P17" s="404">
        <f t="shared" si="4"/>
        <v>0</v>
      </c>
      <c r="Q17" s="404">
        <f t="shared" si="4"/>
        <v>0</v>
      </c>
      <c r="R17" s="404">
        <f t="shared" si="4"/>
        <v>0</v>
      </c>
      <c r="S17" s="404">
        <f t="shared" si="4"/>
        <v>0</v>
      </c>
      <c r="T17" s="404">
        <f t="shared" si="4"/>
        <v>0</v>
      </c>
      <c r="U17" s="404">
        <f t="shared" si="4"/>
        <v>0</v>
      </c>
      <c r="V17" s="404">
        <f t="shared" si="4"/>
        <v>0</v>
      </c>
      <c r="W17" s="404">
        <f t="shared" si="4"/>
        <v>0</v>
      </c>
      <c r="X17" s="404">
        <f t="shared" si="4"/>
        <v>0</v>
      </c>
      <c r="Y17" s="404">
        <f t="shared" si="4"/>
        <v>0</v>
      </c>
      <c r="Z17" s="404">
        <f t="shared" si="4"/>
        <v>0</v>
      </c>
      <c r="AA17" s="404">
        <f t="shared" si="4"/>
        <v>0</v>
      </c>
      <c r="AB17" s="404">
        <f t="shared" si="4"/>
        <v>0</v>
      </c>
      <c r="AC17" s="404">
        <f t="shared" si="4"/>
        <v>0</v>
      </c>
      <c r="AD17" s="404">
        <f t="shared" si="4"/>
        <v>0</v>
      </c>
      <c r="AE17" s="404">
        <f t="shared" si="4"/>
        <v>0</v>
      </c>
      <c r="AF17" s="404">
        <f t="shared" si="4"/>
        <v>0</v>
      </c>
      <c r="AG17" s="404">
        <f t="shared" si="4"/>
        <v>0</v>
      </c>
      <c r="AH17" s="404">
        <f t="shared" ref="AH17:AQ17" si="5">SUM(AH14:AH16)</f>
        <v>0</v>
      </c>
      <c r="AI17" s="404">
        <f t="shared" si="5"/>
        <v>0</v>
      </c>
      <c r="AJ17" s="404">
        <f t="shared" si="5"/>
        <v>0</v>
      </c>
      <c r="AK17" s="404">
        <f t="shared" si="5"/>
        <v>0</v>
      </c>
      <c r="AL17" s="404">
        <f t="shared" si="5"/>
        <v>0</v>
      </c>
      <c r="AM17" s="404">
        <f t="shared" si="5"/>
        <v>0</v>
      </c>
      <c r="AN17" s="404">
        <f t="shared" si="5"/>
        <v>0</v>
      </c>
      <c r="AO17" s="404">
        <f t="shared" si="5"/>
        <v>0</v>
      </c>
      <c r="AP17" s="404">
        <f t="shared" si="5"/>
        <v>0</v>
      </c>
      <c r="AQ17" s="404">
        <f t="shared" si="5"/>
        <v>0</v>
      </c>
    </row>
    <row r="20" spans="2:43" x14ac:dyDescent="0.3">
      <c r="C20" s="395"/>
      <c r="D20" s="395" t="s">
        <v>10</v>
      </c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5"/>
      <c r="AB20" s="395"/>
      <c r="AC20" s="395"/>
      <c r="AD20" s="395"/>
      <c r="AE20" s="395"/>
      <c r="AF20" s="395"/>
      <c r="AG20" s="395"/>
      <c r="AH20" s="395"/>
      <c r="AI20" s="395"/>
      <c r="AJ20" s="395"/>
      <c r="AK20" s="395"/>
      <c r="AL20" s="395"/>
      <c r="AM20" s="395"/>
      <c r="AN20" s="395"/>
      <c r="AO20" s="395"/>
      <c r="AP20" s="395"/>
      <c r="AQ20" s="395"/>
    </row>
    <row r="21" spans="2:43" x14ac:dyDescent="0.3">
      <c r="B21" s="397" t="s">
        <v>743</v>
      </c>
      <c r="C21" s="397"/>
      <c r="D21" s="398">
        <v>1</v>
      </c>
      <c r="E21" s="398">
        <v>2</v>
      </c>
      <c r="F21" s="398">
        <v>3</v>
      </c>
      <c r="G21" s="398">
        <v>4</v>
      </c>
      <c r="H21" s="398">
        <v>5</v>
      </c>
      <c r="I21" s="398">
        <v>6</v>
      </c>
      <c r="J21" s="398">
        <v>7</v>
      </c>
      <c r="K21" s="398">
        <v>8</v>
      </c>
      <c r="L21" s="398">
        <v>9</v>
      </c>
      <c r="M21" s="398">
        <v>10</v>
      </c>
      <c r="N21" s="398">
        <v>11</v>
      </c>
      <c r="O21" s="398">
        <v>12</v>
      </c>
      <c r="P21" s="398">
        <v>13</v>
      </c>
      <c r="Q21" s="398">
        <v>14</v>
      </c>
      <c r="R21" s="398">
        <v>15</v>
      </c>
      <c r="S21" s="398">
        <v>16</v>
      </c>
      <c r="T21" s="398">
        <v>17</v>
      </c>
      <c r="U21" s="398">
        <v>18</v>
      </c>
      <c r="V21" s="398">
        <v>19</v>
      </c>
      <c r="W21" s="398">
        <v>20</v>
      </c>
      <c r="X21" s="398">
        <v>21</v>
      </c>
      <c r="Y21" s="398">
        <v>22</v>
      </c>
      <c r="Z21" s="398">
        <v>23</v>
      </c>
      <c r="AA21" s="398">
        <v>24</v>
      </c>
      <c r="AB21" s="398">
        <v>25</v>
      </c>
      <c r="AC21" s="398">
        <v>26</v>
      </c>
      <c r="AD21" s="398">
        <v>27</v>
      </c>
      <c r="AE21" s="398">
        <v>28</v>
      </c>
      <c r="AF21" s="398">
        <v>29</v>
      </c>
      <c r="AG21" s="398">
        <v>30</v>
      </c>
      <c r="AH21" s="398">
        <v>31</v>
      </c>
      <c r="AI21" s="398">
        <v>32</v>
      </c>
      <c r="AJ21" s="398">
        <v>33</v>
      </c>
      <c r="AK21" s="398">
        <v>34</v>
      </c>
      <c r="AL21" s="398">
        <v>35</v>
      </c>
      <c r="AM21" s="398">
        <v>36</v>
      </c>
      <c r="AN21" s="398">
        <v>37</v>
      </c>
      <c r="AO21" s="398">
        <v>38</v>
      </c>
      <c r="AP21" s="398">
        <v>39</v>
      </c>
      <c r="AQ21" s="398">
        <v>40</v>
      </c>
    </row>
    <row r="22" spans="2:43" x14ac:dyDescent="0.3">
      <c r="B22" s="399" t="s">
        <v>76</v>
      </c>
      <c r="C22" s="400" t="s">
        <v>9</v>
      </c>
      <c r="D22" s="401">
        <f>D4</f>
        <v>2024</v>
      </c>
      <c r="E22" s="401">
        <f t="shared" ref="E22:AQ22" si="6">E4</f>
        <v>2025</v>
      </c>
      <c r="F22" s="401">
        <f t="shared" si="6"/>
        <v>2026</v>
      </c>
      <c r="G22" s="401">
        <f t="shared" si="6"/>
        <v>2027</v>
      </c>
      <c r="H22" s="401">
        <f t="shared" si="6"/>
        <v>2028</v>
      </c>
      <c r="I22" s="401">
        <f t="shared" si="6"/>
        <v>2029</v>
      </c>
      <c r="J22" s="401">
        <f t="shared" si="6"/>
        <v>2030</v>
      </c>
      <c r="K22" s="401">
        <f t="shared" si="6"/>
        <v>2031</v>
      </c>
      <c r="L22" s="401">
        <f t="shared" si="6"/>
        <v>2032</v>
      </c>
      <c r="M22" s="401">
        <f t="shared" si="6"/>
        <v>2033</v>
      </c>
      <c r="N22" s="401">
        <f t="shared" si="6"/>
        <v>2034</v>
      </c>
      <c r="O22" s="401">
        <f t="shared" si="6"/>
        <v>2035</v>
      </c>
      <c r="P22" s="401">
        <f t="shared" si="6"/>
        <v>2036</v>
      </c>
      <c r="Q22" s="401">
        <f t="shared" si="6"/>
        <v>2037</v>
      </c>
      <c r="R22" s="401">
        <f t="shared" si="6"/>
        <v>2038</v>
      </c>
      <c r="S22" s="401">
        <f t="shared" si="6"/>
        <v>2039</v>
      </c>
      <c r="T22" s="401">
        <f t="shared" si="6"/>
        <v>2040</v>
      </c>
      <c r="U22" s="401">
        <f t="shared" si="6"/>
        <v>2041</v>
      </c>
      <c r="V22" s="401">
        <f t="shared" si="6"/>
        <v>2042</v>
      </c>
      <c r="W22" s="401">
        <f t="shared" si="6"/>
        <v>2043</v>
      </c>
      <c r="X22" s="401">
        <f t="shared" si="6"/>
        <v>2044</v>
      </c>
      <c r="Y22" s="401">
        <f t="shared" si="6"/>
        <v>2045</v>
      </c>
      <c r="Z22" s="401">
        <f t="shared" si="6"/>
        <v>2046</v>
      </c>
      <c r="AA22" s="401">
        <f t="shared" si="6"/>
        <v>2047</v>
      </c>
      <c r="AB22" s="401">
        <f t="shared" si="6"/>
        <v>2048</v>
      </c>
      <c r="AC22" s="401">
        <f t="shared" si="6"/>
        <v>2049</v>
      </c>
      <c r="AD22" s="401">
        <f t="shared" si="6"/>
        <v>2050</v>
      </c>
      <c r="AE22" s="401">
        <f t="shared" si="6"/>
        <v>2051</v>
      </c>
      <c r="AF22" s="401">
        <f t="shared" si="6"/>
        <v>2052</v>
      </c>
      <c r="AG22" s="401">
        <f t="shared" si="6"/>
        <v>2053</v>
      </c>
      <c r="AH22" s="401">
        <f t="shared" si="6"/>
        <v>2054</v>
      </c>
      <c r="AI22" s="401">
        <f t="shared" si="6"/>
        <v>2055</v>
      </c>
      <c r="AJ22" s="401">
        <f t="shared" si="6"/>
        <v>2056</v>
      </c>
      <c r="AK22" s="401">
        <f t="shared" si="6"/>
        <v>2057</v>
      </c>
      <c r="AL22" s="401">
        <f t="shared" si="6"/>
        <v>2058</v>
      </c>
      <c r="AM22" s="401">
        <f t="shared" si="6"/>
        <v>2059</v>
      </c>
      <c r="AN22" s="401">
        <f t="shared" si="6"/>
        <v>2060</v>
      </c>
      <c r="AO22" s="401">
        <f t="shared" si="6"/>
        <v>2061</v>
      </c>
      <c r="AP22" s="401">
        <f t="shared" si="6"/>
        <v>2062</v>
      </c>
      <c r="AQ22" s="401">
        <f t="shared" si="6"/>
        <v>2063</v>
      </c>
    </row>
    <row r="23" spans="2:43" x14ac:dyDescent="0.3">
      <c r="B23" s="395" t="s">
        <v>73</v>
      </c>
      <c r="C23" s="402">
        <f>SUM(D23:AQ23)</f>
        <v>0</v>
      </c>
      <c r="D23" s="405">
        <f t="shared" ref="D23:AQ25" si="7">D5-D14</f>
        <v>0</v>
      </c>
      <c r="E23" s="405">
        <f t="shared" si="7"/>
        <v>0</v>
      </c>
      <c r="F23" s="405">
        <f t="shared" si="7"/>
        <v>0</v>
      </c>
      <c r="G23" s="405">
        <f t="shared" si="7"/>
        <v>0</v>
      </c>
      <c r="H23" s="405">
        <f t="shared" si="7"/>
        <v>0</v>
      </c>
      <c r="I23" s="405">
        <f t="shared" si="7"/>
        <v>0</v>
      </c>
      <c r="J23" s="405">
        <f t="shared" si="7"/>
        <v>0</v>
      </c>
      <c r="K23" s="405">
        <f t="shared" si="7"/>
        <v>0</v>
      </c>
      <c r="L23" s="405">
        <f t="shared" si="7"/>
        <v>0</v>
      </c>
      <c r="M23" s="405">
        <f t="shared" si="7"/>
        <v>0</v>
      </c>
      <c r="N23" s="405">
        <f t="shared" si="7"/>
        <v>0</v>
      </c>
      <c r="O23" s="405">
        <f t="shared" si="7"/>
        <v>0</v>
      </c>
      <c r="P23" s="405">
        <f t="shared" si="7"/>
        <v>0</v>
      </c>
      <c r="Q23" s="405">
        <f t="shared" si="7"/>
        <v>0</v>
      </c>
      <c r="R23" s="405">
        <f t="shared" si="7"/>
        <v>0</v>
      </c>
      <c r="S23" s="405">
        <f t="shared" si="7"/>
        <v>0</v>
      </c>
      <c r="T23" s="405">
        <f t="shared" si="7"/>
        <v>0</v>
      </c>
      <c r="U23" s="405">
        <f t="shared" si="7"/>
        <v>0</v>
      </c>
      <c r="V23" s="405">
        <f t="shared" si="7"/>
        <v>0</v>
      </c>
      <c r="W23" s="405">
        <f t="shared" si="7"/>
        <v>0</v>
      </c>
      <c r="X23" s="405">
        <f t="shared" si="7"/>
        <v>0</v>
      </c>
      <c r="Y23" s="405">
        <f t="shared" si="7"/>
        <v>0</v>
      </c>
      <c r="Z23" s="405">
        <f t="shared" si="7"/>
        <v>0</v>
      </c>
      <c r="AA23" s="405">
        <f t="shared" si="7"/>
        <v>0</v>
      </c>
      <c r="AB23" s="405">
        <f t="shared" si="7"/>
        <v>0</v>
      </c>
      <c r="AC23" s="405">
        <f t="shared" si="7"/>
        <v>0</v>
      </c>
      <c r="AD23" s="405">
        <f t="shared" si="7"/>
        <v>0</v>
      </c>
      <c r="AE23" s="405">
        <f t="shared" si="7"/>
        <v>0</v>
      </c>
      <c r="AF23" s="405">
        <f t="shared" si="7"/>
        <v>0</v>
      </c>
      <c r="AG23" s="405">
        <f t="shared" si="7"/>
        <v>0</v>
      </c>
      <c r="AH23" s="405">
        <f t="shared" si="7"/>
        <v>0</v>
      </c>
      <c r="AI23" s="405">
        <f t="shared" si="7"/>
        <v>0</v>
      </c>
      <c r="AJ23" s="405">
        <f t="shared" si="7"/>
        <v>0</v>
      </c>
      <c r="AK23" s="405">
        <f t="shared" si="7"/>
        <v>0</v>
      </c>
      <c r="AL23" s="405">
        <f t="shared" si="7"/>
        <v>0</v>
      </c>
      <c r="AM23" s="405">
        <f t="shared" si="7"/>
        <v>0</v>
      </c>
      <c r="AN23" s="405">
        <f t="shared" si="7"/>
        <v>0</v>
      </c>
      <c r="AO23" s="405">
        <f t="shared" si="7"/>
        <v>0</v>
      </c>
      <c r="AP23" s="405">
        <f t="shared" si="7"/>
        <v>0</v>
      </c>
      <c r="AQ23" s="405">
        <f t="shared" si="7"/>
        <v>0</v>
      </c>
    </row>
    <row r="24" spans="2:43" x14ac:dyDescent="0.3">
      <c r="B24" s="395" t="s">
        <v>74</v>
      </c>
      <c r="C24" s="402">
        <f>SUM(D24:AQ24)</f>
        <v>0</v>
      </c>
      <c r="D24" s="405">
        <f t="shared" si="7"/>
        <v>0</v>
      </c>
      <c r="E24" s="405">
        <f t="shared" si="7"/>
        <v>0</v>
      </c>
      <c r="F24" s="405">
        <f t="shared" si="7"/>
        <v>0</v>
      </c>
      <c r="G24" s="405">
        <f t="shared" si="7"/>
        <v>0</v>
      </c>
      <c r="H24" s="405">
        <f t="shared" si="7"/>
        <v>0</v>
      </c>
      <c r="I24" s="405">
        <f t="shared" si="7"/>
        <v>0</v>
      </c>
      <c r="J24" s="405">
        <f t="shared" si="7"/>
        <v>0</v>
      </c>
      <c r="K24" s="405">
        <f t="shared" si="7"/>
        <v>0</v>
      </c>
      <c r="L24" s="405">
        <f t="shared" si="7"/>
        <v>0</v>
      </c>
      <c r="M24" s="405">
        <f t="shared" si="7"/>
        <v>0</v>
      </c>
      <c r="N24" s="405">
        <f t="shared" si="7"/>
        <v>0</v>
      </c>
      <c r="O24" s="405">
        <f t="shared" si="7"/>
        <v>0</v>
      </c>
      <c r="P24" s="405">
        <f t="shared" si="7"/>
        <v>0</v>
      </c>
      <c r="Q24" s="405">
        <f t="shared" si="7"/>
        <v>0</v>
      </c>
      <c r="R24" s="405">
        <f t="shared" si="7"/>
        <v>0</v>
      </c>
      <c r="S24" s="405">
        <f t="shared" si="7"/>
        <v>0</v>
      </c>
      <c r="T24" s="405">
        <f t="shared" si="7"/>
        <v>0</v>
      </c>
      <c r="U24" s="405">
        <f t="shared" si="7"/>
        <v>0</v>
      </c>
      <c r="V24" s="405">
        <f t="shared" si="7"/>
        <v>0</v>
      </c>
      <c r="W24" s="405">
        <f t="shared" si="7"/>
        <v>0</v>
      </c>
      <c r="X24" s="405">
        <f t="shared" si="7"/>
        <v>0</v>
      </c>
      <c r="Y24" s="405">
        <f t="shared" si="7"/>
        <v>0</v>
      </c>
      <c r="Z24" s="405">
        <f t="shared" si="7"/>
        <v>0</v>
      </c>
      <c r="AA24" s="405">
        <f t="shared" si="7"/>
        <v>0</v>
      </c>
      <c r="AB24" s="405">
        <f t="shared" si="7"/>
        <v>0</v>
      </c>
      <c r="AC24" s="405">
        <f t="shared" si="7"/>
        <v>0</v>
      </c>
      <c r="AD24" s="405">
        <f t="shared" si="7"/>
        <v>0</v>
      </c>
      <c r="AE24" s="405">
        <f t="shared" si="7"/>
        <v>0</v>
      </c>
      <c r="AF24" s="405">
        <f t="shared" si="7"/>
        <v>0</v>
      </c>
      <c r="AG24" s="405">
        <f t="shared" si="7"/>
        <v>0</v>
      </c>
      <c r="AH24" s="405">
        <f t="shared" si="7"/>
        <v>0</v>
      </c>
      <c r="AI24" s="405">
        <f t="shared" si="7"/>
        <v>0</v>
      </c>
      <c r="AJ24" s="405">
        <f t="shared" si="7"/>
        <v>0</v>
      </c>
      <c r="AK24" s="405">
        <f t="shared" si="7"/>
        <v>0</v>
      </c>
      <c r="AL24" s="405">
        <f t="shared" si="7"/>
        <v>0</v>
      </c>
      <c r="AM24" s="405">
        <f t="shared" si="7"/>
        <v>0</v>
      </c>
      <c r="AN24" s="405">
        <f t="shared" si="7"/>
        <v>0</v>
      </c>
      <c r="AO24" s="405">
        <f t="shared" si="7"/>
        <v>0</v>
      </c>
      <c r="AP24" s="405">
        <f t="shared" si="7"/>
        <v>0</v>
      </c>
      <c r="AQ24" s="405">
        <f t="shared" si="7"/>
        <v>0</v>
      </c>
    </row>
    <row r="25" spans="2:43" x14ac:dyDescent="0.3">
      <c r="B25" s="395" t="s">
        <v>75</v>
      </c>
      <c r="C25" s="425">
        <f>SUM(D25:AQ25)</f>
        <v>0</v>
      </c>
      <c r="D25" s="426">
        <f t="shared" si="7"/>
        <v>0</v>
      </c>
      <c r="E25" s="405">
        <f t="shared" si="7"/>
        <v>0</v>
      </c>
      <c r="F25" s="405">
        <f t="shared" si="7"/>
        <v>0</v>
      </c>
      <c r="G25" s="405">
        <f t="shared" si="7"/>
        <v>0</v>
      </c>
      <c r="H25" s="405">
        <f t="shared" si="7"/>
        <v>0</v>
      </c>
      <c r="I25" s="405">
        <f t="shared" si="7"/>
        <v>0</v>
      </c>
      <c r="J25" s="405">
        <f t="shared" si="7"/>
        <v>0</v>
      </c>
      <c r="K25" s="405">
        <f t="shared" si="7"/>
        <v>0</v>
      </c>
      <c r="L25" s="405">
        <f t="shared" si="7"/>
        <v>0</v>
      </c>
      <c r="M25" s="405">
        <f t="shared" si="7"/>
        <v>0</v>
      </c>
      <c r="N25" s="405">
        <f t="shared" si="7"/>
        <v>0</v>
      </c>
      <c r="O25" s="405">
        <f t="shared" si="7"/>
        <v>0</v>
      </c>
      <c r="P25" s="405">
        <f t="shared" si="7"/>
        <v>0</v>
      </c>
      <c r="Q25" s="405">
        <f t="shared" si="7"/>
        <v>0</v>
      </c>
      <c r="R25" s="405">
        <f t="shared" si="7"/>
        <v>0</v>
      </c>
      <c r="S25" s="405">
        <f t="shared" si="7"/>
        <v>0</v>
      </c>
      <c r="T25" s="405">
        <f t="shared" si="7"/>
        <v>0</v>
      </c>
      <c r="U25" s="405">
        <f t="shared" si="7"/>
        <v>0</v>
      </c>
      <c r="V25" s="405">
        <f t="shared" si="7"/>
        <v>0</v>
      </c>
      <c r="W25" s="405">
        <f t="shared" si="7"/>
        <v>0</v>
      </c>
      <c r="X25" s="405">
        <f t="shared" si="7"/>
        <v>0</v>
      </c>
      <c r="Y25" s="405">
        <f t="shared" si="7"/>
        <v>0</v>
      </c>
      <c r="Z25" s="405">
        <f t="shared" si="7"/>
        <v>0</v>
      </c>
      <c r="AA25" s="405">
        <f t="shared" si="7"/>
        <v>0</v>
      </c>
      <c r="AB25" s="405">
        <f t="shared" si="7"/>
        <v>0</v>
      </c>
      <c r="AC25" s="405">
        <f t="shared" si="7"/>
        <v>0</v>
      </c>
      <c r="AD25" s="405">
        <f t="shared" si="7"/>
        <v>0</v>
      </c>
      <c r="AE25" s="405">
        <f t="shared" si="7"/>
        <v>0</v>
      </c>
      <c r="AF25" s="405">
        <f t="shared" si="7"/>
        <v>0</v>
      </c>
      <c r="AG25" s="405">
        <f t="shared" si="7"/>
        <v>0</v>
      </c>
      <c r="AH25" s="405">
        <f t="shared" si="7"/>
        <v>0</v>
      </c>
      <c r="AI25" s="405">
        <f t="shared" si="7"/>
        <v>0</v>
      </c>
      <c r="AJ25" s="405">
        <f t="shared" si="7"/>
        <v>0</v>
      </c>
      <c r="AK25" s="405">
        <f t="shared" si="7"/>
        <v>0</v>
      </c>
      <c r="AL25" s="405">
        <f t="shared" si="7"/>
        <v>0</v>
      </c>
      <c r="AM25" s="405">
        <f t="shared" si="7"/>
        <v>0</v>
      </c>
      <c r="AN25" s="405">
        <f t="shared" si="7"/>
        <v>0</v>
      </c>
      <c r="AO25" s="405">
        <f t="shared" si="7"/>
        <v>0</v>
      </c>
      <c r="AP25" s="405">
        <f t="shared" si="7"/>
        <v>0</v>
      </c>
      <c r="AQ25" s="405">
        <f t="shared" si="7"/>
        <v>0</v>
      </c>
    </row>
    <row r="26" spans="2:43" x14ac:dyDescent="0.3">
      <c r="B26" s="406" t="s">
        <v>72</v>
      </c>
      <c r="C26" s="407">
        <f>SUM(D26:AQ26)</f>
        <v>0</v>
      </c>
      <c r="D26" s="407">
        <f t="shared" ref="D26:AQ26" si="8">SUM(D23:D25)</f>
        <v>0</v>
      </c>
      <c r="E26" s="407">
        <f t="shared" si="8"/>
        <v>0</v>
      </c>
      <c r="F26" s="407">
        <f t="shared" si="8"/>
        <v>0</v>
      </c>
      <c r="G26" s="407">
        <f t="shared" si="8"/>
        <v>0</v>
      </c>
      <c r="H26" s="407">
        <f t="shared" si="8"/>
        <v>0</v>
      </c>
      <c r="I26" s="407">
        <f t="shared" si="8"/>
        <v>0</v>
      </c>
      <c r="J26" s="407">
        <f t="shared" si="8"/>
        <v>0</v>
      </c>
      <c r="K26" s="407">
        <f t="shared" si="8"/>
        <v>0</v>
      </c>
      <c r="L26" s="407">
        <f t="shared" si="8"/>
        <v>0</v>
      </c>
      <c r="M26" s="407">
        <f t="shared" si="8"/>
        <v>0</v>
      </c>
      <c r="N26" s="407">
        <f t="shared" si="8"/>
        <v>0</v>
      </c>
      <c r="O26" s="407">
        <f t="shared" si="8"/>
        <v>0</v>
      </c>
      <c r="P26" s="407">
        <f t="shared" si="8"/>
        <v>0</v>
      </c>
      <c r="Q26" s="407">
        <f t="shared" si="8"/>
        <v>0</v>
      </c>
      <c r="R26" s="407">
        <f t="shared" si="8"/>
        <v>0</v>
      </c>
      <c r="S26" s="407">
        <f t="shared" si="8"/>
        <v>0</v>
      </c>
      <c r="T26" s="407">
        <f t="shared" si="8"/>
        <v>0</v>
      </c>
      <c r="U26" s="407">
        <f t="shared" si="8"/>
        <v>0</v>
      </c>
      <c r="V26" s="407">
        <f t="shared" si="8"/>
        <v>0</v>
      </c>
      <c r="W26" s="407">
        <f t="shared" si="8"/>
        <v>0</v>
      </c>
      <c r="X26" s="407">
        <f t="shared" si="8"/>
        <v>0</v>
      </c>
      <c r="Y26" s="407">
        <f t="shared" si="8"/>
        <v>0</v>
      </c>
      <c r="Z26" s="407">
        <f t="shared" si="8"/>
        <v>0</v>
      </c>
      <c r="AA26" s="407">
        <f t="shared" si="8"/>
        <v>0</v>
      </c>
      <c r="AB26" s="407">
        <f t="shared" si="8"/>
        <v>0</v>
      </c>
      <c r="AC26" s="407">
        <f t="shared" si="8"/>
        <v>0</v>
      </c>
      <c r="AD26" s="407">
        <f t="shared" si="8"/>
        <v>0</v>
      </c>
      <c r="AE26" s="407">
        <f t="shared" si="8"/>
        <v>0</v>
      </c>
      <c r="AF26" s="407">
        <f t="shared" si="8"/>
        <v>0</v>
      </c>
      <c r="AG26" s="407">
        <f t="shared" si="8"/>
        <v>0</v>
      </c>
      <c r="AH26" s="407">
        <f t="shared" si="8"/>
        <v>0</v>
      </c>
      <c r="AI26" s="407">
        <f t="shared" si="8"/>
        <v>0</v>
      </c>
      <c r="AJ26" s="407">
        <f t="shared" si="8"/>
        <v>0</v>
      </c>
      <c r="AK26" s="407">
        <f t="shared" si="8"/>
        <v>0</v>
      </c>
      <c r="AL26" s="407">
        <f t="shared" si="8"/>
        <v>0</v>
      </c>
      <c r="AM26" s="407">
        <f t="shared" si="8"/>
        <v>0</v>
      </c>
      <c r="AN26" s="407">
        <f t="shared" si="8"/>
        <v>0</v>
      </c>
      <c r="AO26" s="407">
        <f t="shared" si="8"/>
        <v>0</v>
      </c>
      <c r="AP26" s="407">
        <f t="shared" si="8"/>
        <v>0</v>
      </c>
      <c r="AQ26" s="407">
        <f t="shared" si="8"/>
        <v>0</v>
      </c>
    </row>
  </sheetData>
  <pageMargins left="0.15312500000000001" right="0.21145833333333333" top="1" bottom="1" header="0.5" footer="0.5"/>
  <pageSetup paperSize="9" scale="75" orientation="landscape" r:id="rId1"/>
  <headerFooter alignWithMargins="0">
    <oddHeader>&amp;LPríloha 7: Štandardné tabuľky - Cesty
&amp;"Arial,Tučné"&amp;12 09 Náklady na nehodovosť</oddHeader>
    <oddFooter>Strana &amp;P z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AQ90"/>
  <sheetViews>
    <sheetView topLeftCell="A46" zoomScale="90" zoomScaleNormal="90" workbookViewId="0">
      <selection activeCell="B80" sqref="B80"/>
    </sheetView>
  </sheetViews>
  <sheetFormatPr defaultColWidth="9.1328125" defaultRowHeight="10.15" x14ac:dyDescent="0.3"/>
  <cols>
    <col min="1" max="1" width="3.796875" style="44" customWidth="1"/>
    <col min="2" max="2" width="42.53125" style="44" customWidth="1"/>
    <col min="3" max="3" width="11.796875" style="44" customWidth="1"/>
    <col min="4" max="43" width="4.19921875" style="44" bestFit="1" customWidth="1"/>
    <col min="44" max="16384" width="9.1328125" style="44"/>
  </cols>
  <sheetData>
    <row r="2" spans="2:43" x14ac:dyDescent="0.3">
      <c r="B2" s="45"/>
      <c r="C2" s="45"/>
      <c r="D2" s="45" t="s">
        <v>10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</row>
    <row r="3" spans="2:43" x14ac:dyDescent="0.3">
      <c r="B3" s="46" t="s">
        <v>736</v>
      </c>
      <c r="C3" s="46"/>
      <c r="D3" s="47">
        <v>1</v>
      </c>
      <c r="E3" s="47">
        <v>2</v>
      </c>
      <c r="F3" s="47">
        <v>3</v>
      </c>
      <c r="G3" s="47">
        <v>4</v>
      </c>
      <c r="H3" s="47">
        <v>5</v>
      </c>
      <c r="I3" s="47">
        <v>6</v>
      </c>
      <c r="J3" s="47">
        <v>7</v>
      </c>
      <c r="K3" s="47">
        <v>8</v>
      </c>
      <c r="L3" s="47">
        <v>9</v>
      </c>
      <c r="M3" s="47">
        <v>10</v>
      </c>
      <c r="N3" s="47">
        <v>11</v>
      </c>
      <c r="O3" s="47">
        <v>12</v>
      </c>
      <c r="P3" s="47">
        <v>13</v>
      </c>
      <c r="Q3" s="47">
        <v>14</v>
      </c>
      <c r="R3" s="47">
        <v>15</v>
      </c>
      <c r="S3" s="47">
        <v>16</v>
      </c>
      <c r="T3" s="47">
        <v>17</v>
      </c>
      <c r="U3" s="47">
        <v>18</v>
      </c>
      <c r="V3" s="47">
        <v>19</v>
      </c>
      <c r="W3" s="47">
        <v>20</v>
      </c>
      <c r="X3" s="47">
        <v>21</v>
      </c>
      <c r="Y3" s="47">
        <v>22</v>
      </c>
      <c r="Z3" s="47">
        <v>23</v>
      </c>
      <c r="AA3" s="47">
        <v>24</v>
      </c>
      <c r="AB3" s="47">
        <v>25</v>
      </c>
      <c r="AC3" s="47">
        <v>26</v>
      </c>
      <c r="AD3" s="47">
        <v>27</v>
      </c>
      <c r="AE3" s="47">
        <v>28</v>
      </c>
      <c r="AF3" s="47">
        <v>29</v>
      </c>
      <c r="AG3" s="47">
        <v>30</v>
      </c>
      <c r="AH3" s="47">
        <v>31</v>
      </c>
      <c r="AI3" s="47">
        <v>32</v>
      </c>
      <c r="AJ3" s="47">
        <v>33</v>
      </c>
      <c r="AK3" s="47">
        <v>34</v>
      </c>
      <c r="AL3" s="47">
        <v>35</v>
      </c>
      <c r="AM3" s="47">
        <v>36</v>
      </c>
      <c r="AN3" s="47">
        <v>37</v>
      </c>
      <c r="AO3" s="47">
        <v>38</v>
      </c>
      <c r="AP3" s="47">
        <v>39</v>
      </c>
      <c r="AQ3" s="47">
        <v>40</v>
      </c>
    </row>
    <row r="4" spans="2:43" x14ac:dyDescent="0.3">
      <c r="B4" s="48" t="s">
        <v>38</v>
      </c>
      <c r="C4" s="291" t="s">
        <v>9</v>
      </c>
      <c r="D4" s="49">
        <f>Parametre!C13</f>
        <v>2024</v>
      </c>
      <c r="E4" s="49">
        <f>D4+$D$3</f>
        <v>2025</v>
      </c>
      <c r="F4" s="49">
        <f t="shared" ref="F4:AG4" si="0">E4+$D$3</f>
        <v>2026</v>
      </c>
      <c r="G4" s="49">
        <f t="shared" si="0"/>
        <v>2027</v>
      </c>
      <c r="H4" s="49">
        <f t="shared" si="0"/>
        <v>2028</v>
      </c>
      <c r="I4" s="49">
        <f t="shared" si="0"/>
        <v>2029</v>
      </c>
      <c r="J4" s="49">
        <f t="shared" si="0"/>
        <v>2030</v>
      </c>
      <c r="K4" s="49">
        <f t="shared" si="0"/>
        <v>2031</v>
      </c>
      <c r="L4" s="49">
        <f t="shared" si="0"/>
        <v>2032</v>
      </c>
      <c r="M4" s="49">
        <f t="shared" si="0"/>
        <v>2033</v>
      </c>
      <c r="N4" s="49">
        <f t="shared" si="0"/>
        <v>2034</v>
      </c>
      <c r="O4" s="49">
        <f t="shared" si="0"/>
        <v>2035</v>
      </c>
      <c r="P4" s="49">
        <f t="shared" si="0"/>
        <v>2036</v>
      </c>
      <c r="Q4" s="49">
        <f t="shared" si="0"/>
        <v>2037</v>
      </c>
      <c r="R4" s="49">
        <f t="shared" si="0"/>
        <v>2038</v>
      </c>
      <c r="S4" s="49">
        <f t="shared" si="0"/>
        <v>2039</v>
      </c>
      <c r="T4" s="49">
        <f t="shared" si="0"/>
        <v>2040</v>
      </c>
      <c r="U4" s="49">
        <f t="shared" si="0"/>
        <v>2041</v>
      </c>
      <c r="V4" s="49">
        <f t="shared" si="0"/>
        <v>2042</v>
      </c>
      <c r="W4" s="49">
        <f t="shared" si="0"/>
        <v>2043</v>
      </c>
      <c r="X4" s="49">
        <f t="shared" si="0"/>
        <v>2044</v>
      </c>
      <c r="Y4" s="49">
        <f t="shared" si="0"/>
        <v>2045</v>
      </c>
      <c r="Z4" s="49">
        <f t="shared" si="0"/>
        <v>2046</v>
      </c>
      <c r="AA4" s="49">
        <f t="shared" si="0"/>
        <v>2047</v>
      </c>
      <c r="AB4" s="49">
        <f t="shared" si="0"/>
        <v>2048</v>
      </c>
      <c r="AC4" s="49">
        <f t="shared" si="0"/>
        <v>2049</v>
      </c>
      <c r="AD4" s="49">
        <f t="shared" si="0"/>
        <v>2050</v>
      </c>
      <c r="AE4" s="49">
        <f t="shared" si="0"/>
        <v>2051</v>
      </c>
      <c r="AF4" s="49">
        <f t="shared" si="0"/>
        <v>2052</v>
      </c>
      <c r="AG4" s="49">
        <f t="shared" si="0"/>
        <v>2053</v>
      </c>
      <c r="AH4" s="49">
        <f t="shared" ref="AH4" si="1">AG4+$D$3</f>
        <v>2054</v>
      </c>
      <c r="AI4" s="49">
        <f t="shared" ref="AI4" si="2">AH4+$D$3</f>
        <v>2055</v>
      </c>
      <c r="AJ4" s="49">
        <f t="shared" ref="AJ4" si="3">AI4+$D$3</f>
        <v>2056</v>
      </c>
      <c r="AK4" s="49">
        <f t="shared" ref="AK4" si="4">AJ4+$D$3</f>
        <v>2057</v>
      </c>
      <c r="AL4" s="49">
        <f t="shared" ref="AL4" si="5">AK4+$D$3</f>
        <v>2058</v>
      </c>
      <c r="AM4" s="49">
        <f t="shared" ref="AM4" si="6">AL4+$D$3</f>
        <v>2059</v>
      </c>
      <c r="AN4" s="49">
        <f t="shared" ref="AN4" si="7">AM4+$D$3</f>
        <v>2060</v>
      </c>
      <c r="AO4" s="49">
        <f t="shared" ref="AO4" si="8">AN4+$D$3</f>
        <v>2061</v>
      </c>
      <c r="AP4" s="49">
        <f t="shared" ref="AP4" si="9">AO4+$D$3</f>
        <v>2062</v>
      </c>
      <c r="AQ4" s="49">
        <f t="shared" ref="AQ4" si="10">AP4+$D$3</f>
        <v>2063</v>
      </c>
    </row>
    <row r="5" spans="2:43" x14ac:dyDescent="0.3">
      <c r="B5" s="45" t="s">
        <v>384</v>
      </c>
      <c r="C5" s="51">
        <f>SUM(D5:AQ5)</f>
        <v>0</v>
      </c>
      <c r="D5" s="162">
        <f>'09a PN vozidiel (žel.)'!D83*Parametre!$G$163*Parametre!$C$194</f>
        <v>0</v>
      </c>
      <c r="E5" s="219">
        <f>'09a PN vozidiel (žel.)'!E83*Parametre!$G$163*Parametre!$C$194</f>
        <v>0</v>
      </c>
      <c r="F5" s="219">
        <f>'09a PN vozidiel (žel.)'!F83*Parametre!$G$163*Parametre!$C$194</f>
        <v>0</v>
      </c>
      <c r="G5" s="219">
        <f>'09a PN vozidiel (žel.)'!G83*Parametre!$G$163*Parametre!$C$194</f>
        <v>0</v>
      </c>
      <c r="H5" s="219">
        <f>'09a PN vozidiel (žel.)'!H83*Parametre!$G$163*Parametre!$C$194</f>
        <v>0</v>
      </c>
      <c r="I5" s="219">
        <f>'09a PN vozidiel (žel.)'!I83*Parametre!$G$163*Parametre!$C$194</f>
        <v>0</v>
      </c>
      <c r="J5" s="219">
        <f>'09a PN vozidiel (žel.)'!J83*Parametre!$G$163*Parametre!$C$194</f>
        <v>0</v>
      </c>
      <c r="K5" s="219">
        <f>'09a PN vozidiel (žel.)'!K83*Parametre!$G$163*Parametre!$C$194</f>
        <v>0</v>
      </c>
      <c r="L5" s="219">
        <f>'09a PN vozidiel (žel.)'!L83*Parametre!$G$163*Parametre!$C$194</f>
        <v>0</v>
      </c>
      <c r="M5" s="219">
        <f>'09a PN vozidiel (žel.)'!M83*Parametre!$G$163*Parametre!$C$194</f>
        <v>0</v>
      </c>
      <c r="N5" s="219">
        <f>'09a PN vozidiel (žel.)'!N83*Parametre!$G$163*Parametre!$C$194</f>
        <v>0</v>
      </c>
      <c r="O5" s="219">
        <f>'09a PN vozidiel (žel.)'!O83*Parametre!$G$163*Parametre!$C$194</f>
        <v>0</v>
      </c>
      <c r="P5" s="219">
        <f>'09a PN vozidiel (žel.)'!P83*Parametre!$G$163*Parametre!$C$194</f>
        <v>0</v>
      </c>
      <c r="Q5" s="219">
        <f>'09a PN vozidiel (žel.)'!Q83*Parametre!$G$163*Parametre!$C$194</f>
        <v>0</v>
      </c>
      <c r="R5" s="219">
        <f>'09a PN vozidiel (žel.)'!R83*Parametre!$G$163*Parametre!$C$194</f>
        <v>0</v>
      </c>
      <c r="S5" s="219">
        <f>'09a PN vozidiel (žel.)'!S83*Parametre!$G$163*Parametre!$C$194</f>
        <v>0</v>
      </c>
      <c r="T5" s="219">
        <f>'09a PN vozidiel (žel.)'!T83*Parametre!$G$163*Parametre!$C$194</f>
        <v>0</v>
      </c>
      <c r="U5" s="219">
        <f>'09a PN vozidiel (žel.)'!U83*Parametre!$G$163*Parametre!$C$194</f>
        <v>0</v>
      </c>
      <c r="V5" s="219">
        <f>'09a PN vozidiel (žel.)'!V83*Parametre!$G$163*Parametre!$C$194</f>
        <v>0</v>
      </c>
      <c r="W5" s="219">
        <f>'09a PN vozidiel (žel.)'!W83*Parametre!$G$163*Parametre!$C$194</f>
        <v>0</v>
      </c>
      <c r="X5" s="219">
        <f>'09a PN vozidiel (žel.)'!X83*Parametre!$G$163*Parametre!$C$194</f>
        <v>0</v>
      </c>
      <c r="Y5" s="219">
        <f>'09a PN vozidiel (žel.)'!Y83*Parametre!$G$163*Parametre!$C$194</f>
        <v>0</v>
      </c>
      <c r="Z5" s="219">
        <f>'09a PN vozidiel (žel.)'!Z83*Parametre!$G$163*Parametre!$C$194</f>
        <v>0</v>
      </c>
      <c r="AA5" s="219">
        <f>'09a PN vozidiel (žel.)'!AA83*Parametre!$G$163*Parametre!$C$194</f>
        <v>0</v>
      </c>
      <c r="AB5" s="219">
        <f>'09a PN vozidiel (žel.)'!AB83*Parametre!$G$163*Parametre!$C$194</f>
        <v>0</v>
      </c>
      <c r="AC5" s="219">
        <f>'09a PN vozidiel (žel.)'!AC83*Parametre!$G$163*Parametre!$C$194</f>
        <v>0</v>
      </c>
      <c r="AD5" s="219">
        <f>'09a PN vozidiel (žel.)'!AD83*Parametre!$G$163*Parametre!$C$194</f>
        <v>0</v>
      </c>
      <c r="AE5" s="219">
        <f>'09a PN vozidiel (žel.)'!AE83*Parametre!$G$163*Parametre!$C$194</f>
        <v>0</v>
      </c>
      <c r="AF5" s="219">
        <f>'09a PN vozidiel (žel.)'!AF83*Parametre!$G$163*Parametre!$C$194</f>
        <v>0</v>
      </c>
      <c r="AG5" s="219">
        <f>'09a PN vozidiel (žel.)'!AG83*Parametre!$G$163*Parametre!$C$194</f>
        <v>0</v>
      </c>
      <c r="AH5" s="219">
        <f>'09a PN vozidiel (žel.)'!AH83*Parametre!$G$163*Parametre!$C$194</f>
        <v>0</v>
      </c>
      <c r="AI5" s="219">
        <f>'09a PN vozidiel (žel.)'!AI83*Parametre!$G$163*Parametre!$C$194</f>
        <v>0</v>
      </c>
      <c r="AJ5" s="219">
        <f>'09a PN vozidiel (žel.)'!AJ83*Parametre!$G$163*Parametre!$C$194</f>
        <v>0</v>
      </c>
      <c r="AK5" s="219">
        <f>'09a PN vozidiel (žel.)'!AK83*Parametre!$G$163*Parametre!$C$194</f>
        <v>0</v>
      </c>
      <c r="AL5" s="219">
        <f>'09a PN vozidiel (žel.)'!AL83*Parametre!$G$163*Parametre!$C$194</f>
        <v>0</v>
      </c>
      <c r="AM5" s="219">
        <f>'09a PN vozidiel (žel.)'!AM83*Parametre!$G$163*Parametre!$C$194</f>
        <v>0</v>
      </c>
      <c r="AN5" s="219">
        <f>'09a PN vozidiel (žel.)'!AN83*Parametre!$G$163*Parametre!$C$194</f>
        <v>0</v>
      </c>
      <c r="AO5" s="219">
        <f>'09a PN vozidiel (žel.)'!AO83*Parametre!$G$163*Parametre!$C$194</f>
        <v>0</v>
      </c>
      <c r="AP5" s="219">
        <f>'09a PN vozidiel (žel.)'!AP83*Parametre!$G$163*Parametre!$C$194</f>
        <v>0</v>
      </c>
      <c r="AQ5" s="219">
        <f>'09a PN vozidiel (žel.)'!AQ83*Parametre!$G$163*Parametre!$C$194</f>
        <v>0</v>
      </c>
    </row>
    <row r="6" spans="2:43" x14ac:dyDescent="0.3">
      <c r="B6" s="45" t="s">
        <v>386</v>
      </c>
      <c r="C6" s="51">
        <f t="shared" ref="C6:C11" si="11">SUM(D6:AQ6)</f>
        <v>0</v>
      </c>
      <c r="D6" s="162">
        <f>'09a PN vozidiel (žel.)'!D85*Parametre!$I$163*Parametre!$C$194</f>
        <v>0</v>
      </c>
      <c r="E6" s="162">
        <f>'09a PN vozidiel (žel.)'!E85*Parametre!$I$163*Parametre!$C$194</f>
        <v>0</v>
      </c>
      <c r="F6" s="162">
        <f>'09a PN vozidiel (žel.)'!F85*Parametre!$I$163*Parametre!$C$194</f>
        <v>0</v>
      </c>
      <c r="G6" s="162">
        <f>'09a PN vozidiel (žel.)'!G85*Parametre!$I$163*Parametre!$C$194</f>
        <v>0</v>
      </c>
      <c r="H6" s="162">
        <f>'09a PN vozidiel (žel.)'!H85*Parametre!$I$163*Parametre!$C$194</f>
        <v>0</v>
      </c>
      <c r="I6" s="162">
        <f>'09a PN vozidiel (žel.)'!I85*Parametre!$I$163*Parametre!$C$194</f>
        <v>0</v>
      </c>
      <c r="J6" s="162">
        <f>'09a PN vozidiel (žel.)'!J85*Parametre!$I$163*Parametre!$C$194</f>
        <v>0</v>
      </c>
      <c r="K6" s="162">
        <f>'09a PN vozidiel (žel.)'!K85*Parametre!$I$163*Parametre!$C$194</f>
        <v>0</v>
      </c>
      <c r="L6" s="162">
        <f>'09a PN vozidiel (žel.)'!L85*Parametre!$I$163*Parametre!$C$194</f>
        <v>0</v>
      </c>
      <c r="M6" s="162">
        <f>'09a PN vozidiel (žel.)'!M85*Parametre!$I$163*Parametre!$C$194</f>
        <v>0</v>
      </c>
      <c r="N6" s="162">
        <f>'09a PN vozidiel (žel.)'!N85*Parametre!$I$163*Parametre!$C$194</f>
        <v>0</v>
      </c>
      <c r="O6" s="162">
        <f>'09a PN vozidiel (žel.)'!O85*Parametre!$I$163*Parametre!$C$194</f>
        <v>0</v>
      </c>
      <c r="P6" s="162">
        <f>'09a PN vozidiel (žel.)'!P85*Parametre!$I$163*Parametre!$C$194</f>
        <v>0</v>
      </c>
      <c r="Q6" s="162">
        <f>'09a PN vozidiel (žel.)'!Q85*Parametre!$I$163*Parametre!$C$194</f>
        <v>0</v>
      </c>
      <c r="R6" s="162">
        <f>'09a PN vozidiel (žel.)'!R85*Parametre!$I$163*Parametre!$C$194</f>
        <v>0</v>
      </c>
      <c r="S6" s="162">
        <f>'09a PN vozidiel (žel.)'!S85*Parametre!$I$163*Parametre!$C$194</f>
        <v>0</v>
      </c>
      <c r="T6" s="162">
        <f>'09a PN vozidiel (žel.)'!T85*Parametre!$I$163*Parametre!$C$194</f>
        <v>0</v>
      </c>
      <c r="U6" s="162">
        <f>'09a PN vozidiel (žel.)'!U85*Parametre!$I$163*Parametre!$C$194</f>
        <v>0</v>
      </c>
      <c r="V6" s="162">
        <f>'09a PN vozidiel (žel.)'!V85*Parametre!$I$163*Parametre!$C$194</f>
        <v>0</v>
      </c>
      <c r="W6" s="162">
        <f>'09a PN vozidiel (žel.)'!W85*Parametre!$I$163*Parametre!$C$194</f>
        <v>0</v>
      </c>
      <c r="X6" s="162">
        <f>'09a PN vozidiel (žel.)'!X85*Parametre!$I$163*Parametre!$C$194</f>
        <v>0</v>
      </c>
      <c r="Y6" s="162">
        <f>'09a PN vozidiel (žel.)'!Y85*Parametre!$I$163*Parametre!$C$194</f>
        <v>0</v>
      </c>
      <c r="Z6" s="162">
        <f>'09a PN vozidiel (žel.)'!Z85*Parametre!$I$163*Parametre!$C$194</f>
        <v>0</v>
      </c>
      <c r="AA6" s="162">
        <f>'09a PN vozidiel (žel.)'!AA85*Parametre!$I$163*Parametre!$C$194</f>
        <v>0</v>
      </c>
      <c r="AB6" s="162">
        <f>'09a PN vozidiel (žel.)'!AB85*Parametre!$I$163*Parametre!$C$194</f>
        <v>0</v>
      </c>
      <c r="AC6" s="162">
        <f>'09a PN vozidiel (žel.)'!AC85*Parametre!$I$163*Parametre!$C$194</f>
        <v>0</v>
      </c>
      <c r="AD6" s="162">
        <f>'09a PN vozidiel (žel.)'!AD85*Parametre!$I$163*Parametre!$C$194</f>
        <v>0</v>
      </c>
      <c r="AE6" s="162">
        <f>'09a PN vozidiel (žel.)'!AE85*Parametre!$I$163*Parametre!$C$194</f>
        <v>0</v>
      </c>
      <c r="AF6" s="162">
        <f>'09a PN vozidiel (žel.)'!AF85*Parametre!$I$163*Parametre!$C$194</f>
        <v>0</v>
      </c>
      <c r="AG6" s="162">
        <f>'09a PN vozidiel (žel.)'!AG85*Parametre!$I$163*Parametre!$C$194</f>
        <v>0</v>
      </c>
      <c r="AH6" s="162">
        <f>'09a PN vozidiel (žel.)'!AH85*Parametre!$I$163*Parametre!$C$194</f>
        <v>0</v>
      </c>
      <c r="AI6" s="162">
        <f>'09a PN vozidiel (žel.)'!AI85*Parametre!$I$163*Parametre!$C$194</f>
        <v>0</v>
      </c>
      <c r="AJ6" s="162">
        <f>'09a PN vozidiel (žel.)'!AJ85*Parametre!$I$163*Parametre!$C$194</f>
        <v>0</v>
      </c>
      <c r="AK6" s="162">
        <f>'09a PN vozidiel (žel.)'!AK85*Parametre!$I$163*Parametre!$C$194</f>
        <v>0</v>
      </c>
      <c r="AL6" s="162">
        <f>'09a PN vozidiel (žel.)'!AL85*Parametre!$I$163*Parametre!$C$194</f>
        <v>0</v>
      </c>
      <c r="AM6" s="162">
        <f>'09a PN vozidiel (žel.)'!AM85*Parametre!$I$163*Parametre!$C$194</f>
        <v>0</v>
      </c>
      <c r="AN6" s="162">
        <f>'09a PN vozidiel (žel.)'!AN85*Parametre!$I$163*Parametre!$C$194</f>
        <v>0</v>
      </c>
      <c r="AO6" s="162">
        <f>'09a PN vozidiel (žel.)'!AO85*Parametre!$I$163*Parametre!$C$194</f>
        <v>0</v>
      </c>
      <c r="AP6" s="162">
        <f>'09a PN vozidiel (žel.)'!AP85*Parametre!$I$163*Parametre!$C$194</f>
        <v>0</v>
      </c>
      <c r="AQ6" s="162">
        <f>'09a PN vozidiel (žel.)'!AQ85*Parametre!$I$163*Parametre!$C$194</f>
        <v>0</v>
      </c>
    </row>
    <row r="7" spans="2:43" x14ac:dyDescent="0.3">
      <c r="B7" s="45" t="s">
        <v>389</v>
      </c>
      <c r="C7" s="51">
        <f t="shared" si="11"/>
        <v>0</v>
      </c>
      <c r="D7" s="162">
        <f>'09a PN vozidiel (žel.)'!D90*Parametre!$C$169*Parametre!$C$194</f>
        <v>0</v>
      </c>
      <c r="E7" s="162">
        <f>'09a PN vozidiel (žel.)'!E90*Parametre!$C$169*Parametre!$C$194</f>
        <v>0</v>
      </c>
      <c r="F7" s="162">
        <f>'09a PN vozidiel (žel.)'!F90*Parametre!$C$169*Parametre!$C$194</f>
        <v>0</v>
      </c>
      <c r="G7" s="162">
        <f>'09a PN vozidiel (žel.)'!G90*Parametre!$C$169*Parametre!$C$194</f>
        <v>0</v>
      </c>
      <c r="H7" s="162">
        <f>'09a PN vozidiel (žel.)'!H90*Parametre!$C$169*Parametre!$C$194</f>
        <v>0</v>
      </c>
      <c r="I7" s="162">
        <f>'09a PN vozidiel (žel.)'!I90*Parametre!$C$169*Parametre!$C$194</f>
        <v>0</v>
      </c>
      <c r="J7" s="162">
        <f>'09a PN vozidiel (žel.)'!J90*Parametre!$C$169*Parametre!$C$194</f>
        <v>0</v>
      </c>
      <c r="K7" s="162">
        <f>'09a PN vozidiel (žel.)'!K90*Parametre!$C$169*Parametre!$C$194</f>
        <v>0</v>
      </c>
      <c r="L7" s="162">
        <f>'09a PN vozidiel (žel.)'!L90*Parametre!$C$169*Parametre!$C$194</f>
        <v>0</v>
      </c>
      <c r="M7" s="162">
        <f>'09a PN vozidiel (žel.)'!M90*Parametre!$C$169*Parametre!$C$194</f>
        <v>0</v>
      </c>
      <c r="N7" s="162">
        <f>'09a PN vozidiel (žel.)'!N90*Parametre!$C$169*Parametre!$C$194</f>
        <v>0</v>
      </c>
      <c r="O7" s="162">
        <f>'09a PN vozidiel (žel.)'!O90*Parametre!$C$169*Parametre!$C$194</f>
        <v>0</v>
      </c>
      <c r="P7" s="162">
        <f>'09a PN vozidiel (žel.)'!P90*Parametre!$C$169*Parametre!$C$194</f>
        <v>0</v>
      </c>
      <c r="Q7" s="162">
        <f>'09a PN vozidiel (žel.)'!Q90*Parametre!$C$169*Parametre!$C$194</f>
        <v>0</v>
      </c>
      <c r="R7" s="162">
        <f>'09a PN vozidiel (žel.)'!R90*Parametre!$C$169*Parametre!$C$194</f>
        <v>0</v>
      </c>
      <c r="S7" s="162">
        <f>'09a PN vozidiel (žel.)'!S90*Parametre!$C$169*Parametre!$C$194</f>
        <v>0</v>
      </c>
      <c r="T7" s="162">
        <f>'09a PN vozidiel (žel.)'!T90*Parametre!$C$169*Parametre!$C$194</f>
        <v>0</v>
      </c>
      <c r="U7" s="162">
        <f>'09a PN vozidiel (žel.)'!U90*Parametre!$C$169*Parametre!$C$194</f>
        <v>0</v>
      </c>
      <c r="V7" s="162">
        <f>'09a PN vozidiel (žel.)'!V90*Parametre!$C$169*Parametre!$C$194</f>
        <v>0</v>
      </c>
      <c r="W7" s="162">
        <f>'09a PN vozidiel (žel.)'!W90*Parametre!$C$169*Parametre!$C$194</f>
        <v>0</v>
      </c>
      <c r="X7" s="162">
        <f>'09a PN vozidiel (žel.)'!X90*Parametre!$C$169*Parametre!$C$194</f>
        <v>0</v>
      </c>
      <c r="Y7" s="162">
        <f>'09a PN vozidiel (žel.)'!Y90*Parametre!$C$169*Parametre!$C$194</f>
        <v>0</v>
      </c>
      <c r="Z7" s="162">
        <f>'09a PN vozidiel (žel.)'!Z90*Parametre!$C$169*Parametre!$C$194</f>
        <v>0</v>
      </c>
      <c r="AA7" s="162">
        <f>'09a PN vozidiel (žel.)'!AA90*Parametre!$C$169*Parametre!$C$194</f>
        <v>0</v>
      </c>
      <c r="AB7" s="162">
        <f>'09a PN vozidiel (žel.)'!AB90*Parametre!$C$169*Parametre!$C$194</f>
        <v>0</v>
      </c>
      <c r="AC7" s="162">
        <f>'09a PN vozidiel (žel.)'!AC90*Parametre!$C$169*Parametre!$C$194</f>
        <v>0</v>
      </c>
      <c r="AD7" s="162">
        <f>'09a PN vozidiel (žel.)'!AD90*Parametre!$C$169*Parametre!$C$194</f>
        <v>0</v>
      </c>
      <c r="AE7" s="162">
        <f>'09a PN vozidiel (žel.)'!AE90*Parametre!$C$169*Parametre!$C$194</f>
        <v>0</v>
      </c>
      <c r="AF7" s="162">
        <f>'09a PN vozidiel (žel.)'!AF90*Parametre!$C$169*Parametre!$C$194</f>
        <v>0</v>
      </c>
      <c r="AG7" s="162">
        <f>'09a PN vozidiel (žel.)'!AG90*Parametre!$C$169*Parametre!$C$194</f>
        <v>0</v>
      </c>
      <c r="AH7" s="162">
        <f>'09a PN vozidiel (žel.)'!AH90*Parametre!$C$169*Parametre!$C$194</f>
        <v>0</v>
      </c>
      <c r="AI7" s="162">
        <f>'09a PN vozidiel (žel.)'!AI90*Parametre!$C$169*Parametre!$C$194</f>
        <v>0</v>
      </c>
      <c r="AJ7" s="162">
        <f>'09a PN vozidiel (žel.)'!AJ90*Parametre!$C$169*Parametre!$C$194</f>
        <v>0</v>
      </c>
      <c r="AK7" s="162">
        <f>'09a PN vozidiel (žel.)'!AK90*Parametre!$C$169*Parametre!$C$194</f>
        <v>0</v>
      </c>
      <c r="AL7" s="162">
        <f>'09a PN vozidiel (žel.)'!AL90*Parametre!$C$169*Parametre!$C$194</f>
        <v>0</v>
      </c>
      <c r="AM7" s="162">
        <f>'09a PN vozidiel (žel.)'!AM90*Parametre!$C$169*Parametre!$C$194</f>
        <v>0</v>
      </c>
      <c r="AN7" s="162">
        <f>'09a PN vozidiel (žel.)'!AN90*Parametre!$C$169*Parametre!$C$194</f>
        <v>0</v>
      </c>
      <c r="AO7" s="162">
        <f>'09a PN vozidiel (žel.)'!AO90*Parametre!$C$169*Parametre!$C$194</f>
        <v>0</v>
      </c>
      <c r="AP7" s="162">
        <f>'09a PN vozidiel (žel.)'!AP90*Parametre!$C$169*Parametre!$C$194</f>
        <v>0</v>
      </c>
      <c r="AQ7" s="162">
        <f>'09a PN vozidiel (žel.)'!AQ90*Parametre!$C$169*Parametre!$C$194</f>
        <v>0</v>
      </c>
    </row>
    <row r="8" spans="2:43" x14ac:dyDescent="0.3">
      <c r="B8" s="45" t="s">
        <v>390</v>
      </c>
      <c r="C8" s="51">
        <f t="shared" si="11"/>
        <v>0</v>
      </c>
      <c r="D8" s="162">
        <f>'09a PN vozidiel (žel.)'!D91*Parametre!$C$170*Parametre!$C$194</f>
        <v>0</v>
      </c>
      <c r="E8" s="162">
        <f>'09a PN vozidiel (žel.)'!E91*Parametre!$C$170*Parametre!$C$194</f>
        <v>0</v>
      </c>
      <c r="F8" s="162">
        <f>'09a PN vozidiel (žel.)'!F91*Parametre!$C$170*Parametre!$C$194</f>
        <v>0</v>
      </c>
      <c r="G8" s="162">
        <f>'09a PN vozidiel (žel.)'!G91*Parametre!$C$170*Parametre!$C$194</f>
        <v>0</v>
      </c>
      <c r="H8" s="162">
        <f>'09a PN vozidiel (žel.)'!H91*Parametre!$C$170*Parametre!$C$194</f>
        <v>0</v>
      </c>
      <c r="I8" s="162">
        <f>'09a PN vozidiel (žel.)'!I91*Parametre!$C$170*Parametre!$C$194</f>
        <v>0</v>
      </c>
      <c r="J8" s="162">
        <f>'09a PN vozidiel (žel.)'!J91*Parametre!$C$170*Parametre!$C$194</f>
        <v>0</v>
      </c>
      <c r="K8" s="162">
        <f>'09a PN vozidiel (žel.)'!K91*Parametre!$C$170*Parametre!$C$194</f>
        <v>0</v>
      </c>
      <c r="L8" s="162">
        <f>'09a PN vozidiel (žel.)'!L91*Parametre!$C$170*Parametre!$C$194</f>
        <v>0</v>
      </c>
      <c r="M8" s="162">
        <f>'09a PN vozidiel (žel.)'!M91*Parametre!$C$170*Parametre!$C$194</f>
        <v>0</v>
      </c>
      <c r="N8" s="162">
        <f>'09a PN vozidiel (žel.)'!N91*Parametre!$C$170*Parametre!$C$194</f>
        <v>0</v>
      </c>
      <c r="O8" s="162">
        <f>'09a PN vozidiel (žel.)'!O91*Parametre!$C$170*Parametre!$C$194</f>
        <v>0</v>
      </c>
      <c r="P8" s="162">
        <f>'09a PN vozidiel (žel.)'!P91*Parametre!$C$170*Parametre!$C$194</f>
        <v>0</v>
      </c>
      <c r="Q8" s="162">
        <f>'09a PN vozidiel (žel.)'!Q91*Parametre!$C$170*Parametre!$C$194</f>
        <v>0</v>
      </c>
      <c r="R8" s="162">
        <f>'09a PN vozidiel (žel.)'!R91*Parametre!$C$170*Parametre!$C$194</f>
        <v>0</v>
      </c>
      <c r="S8" s="162">
        <f>'09a PN vozidiel (žel.)'!S91*Parametre!$C$170*Parametre!$C$194</f>
        <v>0</v>
      </c>
      <c r="T8" s="162">
        <f>'09a PN vozidiel (žel.)'!T91*Parametre!$C$170*Parametre!$C$194</f>
        <v>0</v>
      </c>
      <c r="U8" s="162">
        <f>'09a PN vozidiel (žel.)'!U91*Parametre!$C$170*Parametre!$C$194</f>
        <v>0</v>
      </c>
      <c r="V8" s="162">
        <f>'09a PN vozidiel (žel.)'!V91*Parametre!$C$170*Parametre!$C$194</f>
        <v>0</v>
      </c>
      <c r="W8" s="162">
        <f>'09a PN vozidiel (žel.)'!W91*Parametre!$C$170*Parametre!$C$194</f>
        <v>0</v>
      </c>
      <c r="X8" s="162">
        <f>'09a PN vozidiel (žel.)'!X91*Parametre!$C$170*Parametre!$C$194</f>
        <v>0</v>
      </c>
      <c r="Y8" s="162">
        <f>'09a PN vozidiel (žel.)'!Y91*Parametre!$C$170*Parametre!$C$194</f>
        <v>0</v>
      </c>
      <c r="Z8" s="162">
        <f>'09a PN vozidiel (žel.)'!Z91*Parametre!$C$170*Parametre!$C$194</f>
        <v>0</v>
      </c>
      <c r="AA8" s="162">
        <f>'09a PN vozidiel (žel.)'!AA91*Parametre!$C$170*Parametre!$C$194</f>
        <v>0</v>
      </c>
      <c r="AB8" s="162">
        <f>'09a PN vozidiel (žel.)'!AB91*Parametre!$C$170*Parametre!$C$194</f>
        <v>0</v>
      </c>
      <c r="AC8" s="162">
        <f>'09a PN vozidiel (žel.)'!AC91*Parametre!$C$170*Parametre!$C$194</f>
        <v>0</v>
      </c>
      <c r="AD8" s="162">
        <f>'09a PN vozidiel (žel.)'!AD91*Parametre!$C$170*Parametre!$C$194</f>
        <v>0</v>
      </c>
      <c r="AE8" s="162">
        <f>'09a PN vozidiel (žel.)'!AE91*Parametre!$C$170*Parametre!$C$194</f>
        <v>0</v>
      </c>
      <c r="AF8" s="162">
        <f>'09a PN vozidiel (žel.)'!AF91*Parametre!$C$170*Parametre!$C$194</f>
        <v>0</v>
      </c>
      <c r="AG8" s="162">
        <f>'09a PN vozidiel (žel.)'!AG91*Parametre!$C$170*Parametre!$C$194</f>
        <v>0</v>
      </c>
      <c r="AH8" s="162">
        <f>'09a PN vozidiel (žel.)'!AH91*Parametre!$C$170*Parametre!$C$194</f>
        <v>0</v>
      </c>
      <c r="AI8" s="162">
        <f>'09a PN vozidiel (žel.)'!AI91*Parametre!$C$170*Parametre!$C$194</f>
        <v>0</v>
      </c>
      <c r="AJ8" s="162">
        <f>'09a PN vozidiel (žel.)'!AJ91*Parametre!$C$170*Parametre!$C$194</f>
        <v>0</v>
      </c>
      <c r="AK8" s="162">
        <f>'09a PN vozidiel (žel.)'!AK91*Parametre!$C$170*Parametre!$C$194</f>
        <v>0</v>
      </c>
      <c r="AL8" s="162">
        <f>'09a PN vozidiel (žel.)'!AL91*Parametre!$C$170*Parametre!$C$194</f>
        <v>0</v>
      </c>
      <c r="AM8" s="162">
        <f>'09a PN vozidiel (žel.)'!AM91*Parametre!$C$170*Parametre!$C$194</f>
        <v>0</v>
      </c>
      <c r="AN8" s="162">
        <f>'09a PN vozidiel (žel.)'!AN91*Parametre!$C$170*Parametre!$C$194</f>
        <v>0</v>
      </c>
      <c r="AO8" s="162">
        <f>'09a PN vozidiel (žel.)'!AO91*Parametre!$C$170*Parametre!$C$194</f>
        <v>0</v>
      </c>
      <c r="AP8" s="162">
        <f>'09a PN vozidiel (žel.)'!AP91*Parametre!$C$170*Parametre!$C$194</f>
        <v>0</v>
      </c>
      <c r="AQ8" s="162">
        <f>'09a PN vozidiel (žel.)'!AQ91*Parametre!$C$170*Parametre!$C$194</f>
        <v>0</v>
      </c>
    </row>
    <row r="9" spans="2:43" x14ac:dyDescent="0.3">
      <c r="B9" s="45" t="s">
        <v>391</v>
      </c>
      <c r="C9" s="51">
        <f t="shared" si="11"/>
        <v>0</v>
      </c>
      <c r="D9" s="162">
        <f>'09a PN vozidiel (žel.)'!D92*Parametre!$C$171*Parametre!$C$194</f>
        <v>0</v>
      </c>
      <c r="E9" s="162">
        <f>'09a PN vozidiel (žel.)'!E92*Parametre!$C$171*Parametre!$C$194</f>
        <v>0</v>
      </c>
      <c r="F9" s="162">
        <f>'09a PN vozidiel (žel.)'!F92*Parametre!$C$171*Parametre!$C$194</f>
        <v>0</v>
      </c>
      <c r="G9" s="162">
        <f>'09a PN vozidiel (žel.)'!G92*Parametre!$C$171*Parametre!$C$194</f>
        <v>0</v>
      </c>
      <c r="H9" s="162">
        <f>'09a PN vozidiel (žel.)'!H92*Parametre!$C$171*Parametre!$C$194</f>
        <v>0</v>
      </c>
      <c r="I9" s="162">
        <f>'09a PN vozidiel (žel.)'!I92*Parametre!$C$171*Parametre!$C$194</f>
        <v>0</v>
      </c>
      <c r="J9" s="162">
        <f>'09a PN vozidiel (žel.)'!J92*Parametre!$C$171*Parametre!$C$194</f>
        <v>0</v>
      </c>
      <c r="K9" s="162">
        <f>'09a PN vozidiel (žel.)'!K92*Parametre!$C$171*Parametre!$C$194</f>
        <v>0</v>
      </c>
      <c r="L9" s="162">
        <f>'09a PN vozidiel (žel.)'!L92*Parametre!$C$171*Parametre!$C$194</f>
        <v>0</v>
      </c>
      <c r="M9" s="162">
        <f>'09a PN vozidiel (žel.)'!M92*Parametre!$C$171*Parametre!$C$194</f>
        <v>0</v>
      </c>
      <c r="N9" s="162">
        <f>'09a PN vozidiel (žel.)'!N92*Parametre!$C$171*Parametre!$C$194</f>
        <v>0</v>
      </c>
      <c r="O9" s="162">
        <f>'09a PN vozidiel (žel.)'!O92*Parametre!$C$171*Parametre!$C$194</f>
        <v>0</v>
      </c>
      <c r="P9" s="162">
        <f>'09a PN vozidiel (žel.)'!P92*Parametre!$C$171*Parametre!$C$194</f>
        <v>0</v>
      </c>
      <c r="Q9" s="162">
        <f>'09a PN vozidiel (žel.)'!Q92*Parametre!$C$171*Parametre!$C$194</f>
        <v>0</v>
      </c>
      <c r="R9" s="162">
        <f>'09a PN vozidiel (žel.)'!R92*Parametre!$C$171*Parametre!$C$194</f>
        <v>0</v>
      </c>
      <c r="S9" s="162">
        <f>'09a PN vozidiel (žel.)'!S92*Parametre!$C$171*Parametre!$C$194</f>
        <v>0</v>
      </c>
      <c r="T9" s="162">
        <f>'09a PN vozidiel (žel.)'!T92*Parametre!$C$171*Parametre!$C$194</f>
        <v>0</v>
      </c>
      <c r="U9" s="162">
        <f>'09a PN vozidiel (žel.)'!U92*Parametre!$C$171*Parametre!$C$194</f>
        <v>0</v>
      </c>
      <c r="V9" s="162">
        <f>'09a PN vozidiel (žel.)'!V92*Parametre!$C$171*Parametre!$C$194</f>
        <v>0</v>
      </c>
      <c r="W9" s="162">
        <f>'09a PN vozidiel (žel.)'!W92*Parametre!$C$171*Parametre!$C$194</f>
        <v>0</v>
      </c>
      <c r="X9" s="162">
        <f>'09a PN vozidiel (žel.)'!X92*Parametre!$C$171*Parametre!$C$194</f>
        <v>0</v>
      </c>
      <c r="Y9" s="162">
        <f>'09a PN vozidiel (žel.)'!Y92*Parametre!$C$171*Parametre!$C$194</f>
        <v>0</v>
      </c>
      <c r="Z9" s="162">
        <f>'09a PN vozidiel (žel.)'!Z92*Parametre!$C$171*Parametre!$C$194</f>
        <v>0</v>
      </c>
      <c r="AA9" s="162">
        <f>'09a PN vozidiel (žel.)'!AA92*Parametre!$C$171*Parametre!$C$194</f>
        <v>0</v>
      </c>
      <c r="AB9" s="162">
        <f>'09a PN vozidiel (žel.)'!AB92*Parametre!$C$171*Parametre!$C$194</f>
        <v>0</v>
      </c>
      <c r="AC9" s="162">
        <f>'09a PN vozidiel (žel.)'!AC92*Parametre!$C$171*Parametre!$C$194</f>
        <v>0</v>
      </c>
      <c r="AD9" s="162">
        <f>'09a PN vozidiel (žel.)'!AD92*Parametre!$C$171*Parametre!$C$194</f>
        <v>0</v>
      </c>
      <c r="AE9" s="162">
        <f>'09a PN vozidiel (žel.)'!AE92*Parametre!$C$171*Parametre!$C$194</f>
        <v>0</v>
      </c>
      <c r="AF9" s="162">
        <f>'09a PN vozidiel (žel.)'!AF92*Parametre!$C$171*Parametre!$C$194</f>
        <v>0</v>
      </c>
      <c r="AG9" s="162">
        <f>'09a PN vozidiel (žel.)'!AG92*Parametre!$C$171*Parametre!$C$194</f>
        <v>0</v>
      </c>
      <c r="AH9" s="162">
        <f>'09a PN vozidiel (žel.)'!AH92*Parametre!$C$171*Parametre!$C$194</f>
        <v>0</v>
      </c>
      <c r="AI9" s="162">
        <f>'09a PN vozidiel (žel.)'!AI92*Parametre!$C$171*Parametre!$C$194</f>
        <v>0</v>
      </c>
      <c r="AJ9" s="162">
        <f>'09a PN vozidiel (žel.)'!AJ92*Parametre!$C$171*Parametre!$C$194</f>
        <v>0</v>
      </c>
      <c r="AK9" s="162">
        <f>'09a PN vozidiel (žel.)'!AK92*Parametre!$C$171*Parametre!$C$194</f>
        <v>0</v>
      </c>
      <c r="AL9" s="162">
        <f>'09a PN vozidiel (žel.)'!AL92*Parametre!$C$171*Parametre!$C$194</f>
        <v>0</v>
      </c>
      <c r="AM9" s="162">
        <f>'09a PN vozidiel (žel.)'!AM92*Parametre!$C$171*Parametre!$C$194</f>
        <v>0</v>
      </c>
      <c r="AN9" s="162">
        <f>'09a PN vozidiel (žel.)'!AN92*Parametre!$C$171*Parametre!$C$194</f>
        <v>0</v>
      </c>
      <c r="AO9" s="162">
        <f>'09a PN vozidiel (žel.)'!AO92*Parametre!$C$171*Parametre!$C$194</f>
        <v>0</v>
      </c>
      <c r="AP9" s="162">
        <f>'09a PN vozidiel (žel.)'!AP92*Parametre!$C$171*Parametre!$C$194</f>
        <v>0</v>
      </c>
      <c r="AQ9" s="162">
        <f>'09a PN vozidiel (žel.)'!AQ92*Parametre!$C$171*Parametre!$C$194</f>
        <v>0</v>
      </c>
    </row>
    <row r="10" spans="2:43" x14ac:dyDescent="0.3">
      <c r="B10" s="45" t="s">
        <v>392</v>
      </c>
      <c r="C10" s="51">
        <f t="shared" si="11"/>
        <v>0</v>
      </c>
      <c r="D10" s="162">
        <f>'09a PN vozidiel (žel.)'!D93*Parametre!$C$172*Parametre!$C$194</f>
        <v>0</v>
      </c>
      <c r="E10" s="162">
        <f>'09a PN vozidiel (žel.)'!E93*Parametre!$C$172*Parametre!$C$194</f>
        <v>0</v>
      </c>
      <c r="F10" s="162">
        <f>'09a PN vozidiel (žel.)'!F93*Parametre!$C$172*Parametre!$C$194</f>
        <v>0</v>
      </c>
      <c r="G10" s="162">
        <f>'09a PN vozidiel (žel.)'!G93*Parametre!$C$172*Parametre!$C$194</f>
        <v>0</v>
      </c>
      <c r="H10" s="162">
        <f>'09a PN vozidiel (žel.)'!H93*Parametre!$C$172*Parametre!$C$194</f>
        <v>0</v>
      </c>
      <c r="I10" s="162">
        <f>'09a PN vozidiel (žel.)'!I93*Parametre!$C$172*Parametre!$C$194</f>
        <v>0</v>
      </c>
      <c r="J10" s="162">
        <f>'09a PN vozidiel (žel.)'!J93*Parametre!$C$172*Parametre!$C$194</f>
        <v>0</v>
      </c>
      <c r="K10" s="162">
        <f>'09a PN vozidiel (žel.)'!K93*Parametre!$C$172*Parametre!$C$194</f>
        <v>0</v>
      </c>
      <c r="L10" s="162">
        <f>'09a PN vozidiel (žel.)'!L93*Parametre!$C$172*Parametre!$C$194</f>
        <v>0</v>
      </c>
      <c r="M10" s="162">
        <f>'09a PN vozidiel (žel.)'!M93*Parametre!$C$172*Parametre!$C$194</f>
        <v>0</v>
      </c>
      <c r="N10" s="162">
        <f>'09a PN vozidiel (žel.)'!N93*Parametre!$C$172*Parametre!$C$194</f>
        <v>0</v>
      </c>
      <c r="O10" s="162">
        <f>'09a PN vozidiel (žel.)'!O93*Parametre!$C$172*Parametre!$C$194</f>
        <v>0</v>
      </c>
      <c r="P10" s="162">
        <f>'09a PN vozidiel (žel.)'!P93*Parametre!$C$172*Parametre!$C$194</f>
        <v>0</v>
      </c>
      <c r="Q10" s="162">
        <f>'09a PN vozidiel (žel.)'!Q93*Parametre!$C$172*Parametre!$C$194</f>
        <v>0</v>
      </c>
      <c r="R10" s="162">
        <f>'09a PN vozidiel (žel.)'!R93*Parametre!$C$172*Parametre!$C$194</f>
        <v>0</v>
      </c>
      <c r="S10" s="162">
        <f>'09a PN vozidiel (žel.)'!S93*Parametre!$C$172*Parametre!$C$194</f>
        <v>0</v>
      </c>
      <c r="T10" s="162">
        <f>'09a PN vozidiel (žel.)'!T93*Parametre!$C$172*Parametre!$C$194</f>
        <v>0</v>
      </c>
      <c r="U10" s="162">
        <f>'09a PN vozidiel (žel.)'!U93*Parametre!$C$172*Parametre!$C$194</f>
        <v>0</v>
      </c>
      <c r="V10" s="162">
        <f>'09a PN vozidiel (žel.)'!V93*Parametre!$C$172*Parametre!$C$194</f>
        <v>0</v>
      </c>
      <c r="W10" s="162">
        <f>'09a PN vozidiel (žel.)'!W93*Parametre!$C$172*Parametre!$C$194</f>
        <v>0</v>
      </c>
      <c r="X10" s="162">
        <f>'09a PN vozidiel (žel.)'!X93*Parametre!$C$172*Parametre!$C$194</f>
        <v>0</v>
      </c>
      <c r="Y10" s="162">
        <f>'09a PN vozidiel (žel.)'!Y93*Parametre!$C$172*Parametre!$C$194</f>
        <v>0</v>
      </c>
      <c r="Z10" s="162">
        <f>'09a PN vozidiel (žel.)'!Z93*Parametre!$C$172*Parametre!$C$194</f>
        <v>0</v>
      </c>
      <c r="AA10" s="162">
        <f>'09a PN vozidiel (žel.)'!AA93*Parametre!$C$172*Parametre!$C$194</f>
        <v>0</v>
      </c>
      <c r="AB10" s="162">
        <f>'09a PN vozidiel (žel.)'!AB93*Parametre!$C$172*Parametre!$C$194</f>
        <v>0</v>
      </c>
      <c r="AC10" s="162">
        <f>'09a PN vozidiel (žel.)'!AC93*Parametre!$C$172*Parametre!$C$194</f>
        <v>0</v>
      </c>
      <c r="AD10" s="162">
        <f>'09a PN vozidiel (žel.)'!AD93*Parametre!$C$172*Parametre!$C$194</f>
        <v>0</v>
      </c>
      <c r="AE10" s="162">
        <f>'09a PN vozidiel (žel.)'!AE93*Parametre!$C$172*Parametre!$C$194</f>
        <v>0</v>
      </c>
      <c r="AF10" s="162">
        <f>'09a PN vozidiel (žel.)'!AF93*Parametre!$C$172*Parametre!$C$194</f>
        <v>0</v>
      </c>
      <c r="AG10" s="162">
        <f>'09a PN vozidiel (žel.)'!AG93*Parametre!$C$172*Parametre!$C$194</f>
        <v>0</v>
      </c>
      <c r="AH10" s="162">
        <f>'09a PN vozidiel (žel.)'!AH93*Parametre!$C$172*Parametre!$C$194</f>
        <v>0</v>
      </c>
      <c r="AI10" s="162">
        <f>'09a PN vozidiel (žel.)'!AI93*Parametre!$C$172*Parametre!$C$194</f>
        <v>0</v>
      </c>
      <c r="AJ10" s="162">
        <f>'09a PN vozidiel (žel.)'!AJ93*Parametre!$C$172*Parametre!$C$194</f>
        <v>0</v>
      </c>
      <c r="AK10" s="162">
        <f>'09a PN vozidiel (žel.)'!AK93*Parametre!$C$172*Parametre!$C$194</f>
        <v>0</v>
      </c>
      <c r="AL10" s="162">
        <f>'09a PN vozidiel (žel.)'!AL93*Parametre!$C$172*Parametre!$C$194</f>
        <v>0</v>
      </c>
      <c r="AM10" s="162">
        <f>'09a PN vozidiel (žel.)'!AM93*Parametre!$C$172*Parametre!$C$194</f>
        <v>0</v>
      </c>
      <c r="AN10" s="162">
        <f>'09a PN vozidiel (žel.)'!AN93*Parametre!$C$172*Parametre!$C$194</f>
        <v>0</v>
      </c>
      <c r="AO10" s="162">
        <f>'09a PN vozidiel (žel.)'!AO93*Parametre!$C$172*Parametre!$C$194</f>
        <v>0</v>
      </c>
      <c r="AP10" s="162">
        <f>'09a PN vozidiel (žel.)'!AP93*Parametre!$C$172*Parametre!$C$194</f>
        <v>0</v>
      </c>
      <c r="AQ10" s="162">
        <f>'09a PN vozidiel (žel.)'!AQ93*Parametre!$C$172*Parametre!$C$194</f>
        <v>0</v>
      </c>
    </row>
    <row r="11" spans="2:43" x14ac:dyDescent="0.3">
      <c r="B11" s="46" t="s">
        <v>9</v>
      </c>
      <c r="C11" s="161">
        <f t="shared" si="11"/>
        <v>0</v>
      </c>
      <c r="D11" s="161">
        <f>SUM(D5:D10)</f>
        <v>0</v>
      </c>
      <c r="E11" s="161">
        <f t="shared" ref="E11:AG11" si="12">SUM(E5:E10)</f>
        <v>0</v>
      </c>
      <c r="F11" s="161">
        <f t="shared" si="12"/>
        <v>0</v>
      </c>
      <c r="G11" s="161">
        <f t="shared" si="12"/>
        <v>0</v>
      </c>
      <c r="H11" s="161">
        <f t="shared" si="12"/>
        <v>0</v>
      </c>
      <c r="I11" s="161">
        <f t="shared" si="12"/>
        <v>0</v>
      </c>
      <c r="J11" s="161">
        <f t="shared" si="12"/>
        <v>0</v>
      </c>
      <c r="K11" s="161">
        <f t="shared" si="12"/>
        <v>0</v>
      </c>
      <c r="L11" s="161">
        <f t="shared" si="12"/>
        <v>0</v>
      </c>
      <c r="M11" s="161">
        <f t="shared" si="12"/>
        <v>0</v>
      </c>
      <c r="N11" s="161">
        <f t="shared" si="12"/>
        <v>0</v>
      </c>
      <c r="O11" s="161">
        <f t="shared" si="12"/>
        <v>0</v>
      </c>
      <c r="P11" s="161">
        <f t="shared" si="12"/>
        <v>0</v>
      </c>
      <c r="Q11" s="161">
        <f t="shared" si="12"/>
        <v>0</v>
      </c>
      <c r="R11" s="161">
        <f t="shared" si="12"/>
        <v>0</v>
      </c>
      <c r="S11" s="161">
        <f t="shared" si="12"/>
        <v>0</v>
      </c>
      <c r="T11" s="161">
        <f t="shared" si="12"/>
        <v>0</v>
      </c>
      <c r="U11" s="161">
        <f t="shared" si="12"/>
        <v>0</v>
      </c>
      <c r="V11" s="161">
        <f t="shared" si="12"/>
        <v>0</v>
      </c>
      <c r="W11" s="161">
        <f t="shared" si="12"/>
        <v>0</v>
      </c>
      <c r="X11" s="161">
        <f t="shared" si="12"/>
        <v>0</v>
      </c>
      <c r="Y11" s="161">
        <f t="shared" si="12"/>
        <v>0</v>
      </c>
      <c r="Z11" s="161">
        <f t="shared" si="12"/>
        <v>0</v>
      </c>
      <c r="AA11" s="161">
        <f t="shared" si="12"/>
        <v>0</v>
      </c>
      <c r="AB11" s="161">
        <f t="shared" si="12"/>
        <v>0</v>
      </c>
      <c r="AC11" s="161">
        <f t="shared" si="12"/>
        <v>0</v>
      </c>
      <c r="AD11" s="161">
        <f t="shared" si="12"/>
        <v>0</v>
      </c>
      <c r="AE11" s="161">
        <f t="shared" si="12"/>
        <v>0</v>
      </c>
      <c r="AF11" s="161">
        <f t="shared" si="12"/>
        <v>0</v>
      </c>
      <c r="AG11" s="161">
        <f t="shared" si="12"/>
        <v>0</v>
      </c>
      <c r="AH11" s="161">
        <f t="shared" ref="AH11:AQ11" si="13">SUM(AH5:AH10)</f>
        <v>0</v>
      </c>
      <c r="AI11" s="161">
        <f t="shared" si="13"/>
        <v>0</v>
      </c>
      <c r="AJ11" s="161">
        <f t="shared" si="13"/>
        <v>0</v>
      </c>
      <c r="AK11" s="161">
        <f t="shared" si="13"/>
        <v>0</v>
      </c>
      <c r="AL11" s="161">
        <f t="shared" si="13"/>
        <v>0</v>
      </c>
      <c r="AM11" s="161">
        <f t="shared" si="13"/>
        <v>0</v>
      </c>
      <c r="AN11" s="161">
        <f t="shared" si="13"/>
        <v>0</v>
      </c>
      <c r="AO11" s="161">
        <f t="shared" si="13"/>
        <v>0</v>
      </c>
      <c r="AP11" s="161">
        <f t="shared" si="13"/>
        <v>0</v>
      </c>
      <c r="AQ11" s="161">
        <f t="shared" si="13"/>
        <v>0</v>
      </c>
    </row>
    <row r="14" spans="2:43" x14ac:dyDescent="0.3">
      <c r="B14" s="45"/>
      <c r="C14" s="45"/>
      <c r="D14" s="45" t="s">
        <v>10</v>
      </c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</row>
    <row r="15" spans="2:43" x14ac:dyDescent="0.3">
      <c r="B15" s="46" t="s">
        <v>734</v>
      </c>
      <c r="C15" s="46"/>
      <c r="D15" s="47">
        <v>1</v>
      </c>
      <c r="E15" s="47">
        <v>2</v>
      </c>
      <c r="F15" s="47">
        <v>3</v>
      </c>
      <c r="G15" s="47">
        <v>4</v>
      </c>
      <c r="H15" s="47">
        <v>5</v>
      </c>
      <c r="I15" s="47">
        <v>6</v>
      </c>
      <c r="J15" s="47">
        <v>7</v>
      </c>
      <c r="K15" s="47">
        <v>8</v>
      </c>
      <c r="L15" s="47">
        <v>9</v>
      </c>
      <c r="M15" s="47">
        <v>10</v>
      </c>
      <c r="N15" s="47">
        <v>11</v>
      </c>
      <c r="O15" s="47">
        <v>12</v>
      </c>
      <c r="P15" s="47">
        <v>13</v>
      </c>
      <c r="Q15" s="47">
        <v>14</v>
      </c>
      <c r="R15" s="47">
        <v>15</v>
      </c>
      <c r="S15" s="47">
        <v>16</v>
      </c>
      <c r="T15" s="47">
        <v>17</v>
      </c>
      <c r="U15" s="47">
        <v>18</v>
      </c>
      <c r="V15" s="47">
        <v>19</v>
      </c>
      <c r="W15" s="47">
        <v>20</v>
      </c>
      <c r="X15" s="47">
        <v>21</v>
      </c>
      <c r="Y15" s="47">
        <v>22</v>
      </c>
      <c r="Z15" s="47">
        <v>23</v>
      </c>
      <c r="AA15" s="47">
        <v>24</v>
      </c>
      <c r="AB15" s="47">
        <v>25</v>
      </c>
      <c r="AC15" s="47">
        <v>26</v>
      </c>
      <c r="AD15" s="47">
        <v>27</v>
      </c>
      <c r="AE15" s="47">
        <v>28</v>
      </c>
      <c r="AF15" s="47">
        <v>29</v>
      </c>
      <c r="AG15" s="47">
        <v>30</v>
      </c>
      <c r="AH15" s="47">
        <v>31</v>
      </c>
      <c r="AI15" s="47">
        <v>32</v>
      </c>
      <c r="AJ15" s="47">
        <v>33</v>
      </c>
      <c r="AK15" s="47">
        <v>34</v>
      </c>
      <c r="AL15" s="47">
        <v>35</v>
      </c>
      <c r="AM15" s="47">
        <v>36</v>
      </c>
      <c r="AN15" s="47">
        <v>37</v>
      </c>
      <c r="AO15" s="47">
        <v>38</v>
      </c>
      <c r="AP15" s="47">
        <v>39</v>
      </c>
      <c r="AQ15" s="47">
        <v>40</v>
      </c>
    </row>
    <row r="16" spans="2:43" x14ac:dyDescent="0.3">
      <c r="B16" s="48" t="s">
        <v>40</v>
      </c>
      <c r="C16" s="291" t="s">
        <v>9</v>
      </c>
      <c r="D16" s="49">
        <f>D4</f>
        <v>2024</v>
      </c>
      <c r="E16" s="49">
        <f>D16+$D$3</f>
        <v>2025</v>
      </c>
      <c r="F16" s="49">
        <f t="shared" ref="F16" si="14">E16+$D$3</f>
        <v>2026</v>
      </c>
      <c r="G16" s="49">
        <f t="shared" ref="G16" si="15">F16+$D$3</f>
        <v>2027</v>
      </c>
      <c r="H16" s="49">
        <f t="shared" ref="H16" si="16">G16+$D$3</f>
        <v>2028</v>
      </c>
      <c r="I16" s="49">
        <f t="shared" ref="I16" si="17">H16+$D$3</f>
        <v>2029</v>
      </c>
      <c r="J16" s="49">
        <f t="shared" ref="J16" si="18">I16+$D$3</f>
        <v>2030</v>
      </c>
      <c r="K16" s="49">
        <f t="shared" ref="K16" si="19">J16+$D$3</f>
        <v>2031</v>
      </c>
      <c r="L16" s="49">
        <f t="shared" ref="L16" si="20">K16+$D$3</f>
        <v>2032</v>
      </c>
      <c r="M16" s="49">
        <f t="shared" ref="M16" si="21">L16+$D$3</f>
        <v>2033</v>
      </c>
      <c r="N16" s="49">
        <f t="shared" ref="N16" si="22">M16+$D$3</f>
        <v>2034</v>
      </c>
      <c r="O16" s="49">
        <f t="shared" ref="O16" si="23">N16+$D$3</f>
        <v>2035</v>
      </c>
      <c r="P16" s="49">
        <f t="shared" ref="P16" si="24">O16+$D$3</f>
        <v>2036</v>
      </c>
      <c r="Q16" s="49">
        <f t="shared" ref="Q16" si="25">P16+$D$3</f>
        <v>2037</v>
      </c>
      <c r="R16" s="49">
        <f t="shared" ref="R16" si="26">Q16+$D$3</f>
        <v>2038</v>
      </c>
      <c r="S16" s="49">
        <f t="shared" ref="S16" si="27">R16+$D$3</f>
        <v>2039</v>
      </c>
      <c r="T16" s="49">
        <f t="shared" ref="T16" si="28">S16+$D$3</f>
        <v>2040</v>
      </c>
      <c r="U16" s="49">
        <f t="shared" ref="U16" si="29">T16+$D$3</f>
        <v>2041</v>
      </c>
      <c r="V16" s="49">
        <f t="shared" ref="V16" si="30">U16+$D$3</f>
        <v>2042</v>
      </c>
      <c r="W16" s="49">
        <f t="shared" ref="W16" si="31">V16+$D$3</f>
        <v>2043</v>
      </c>
      <c r="X16" s="49">
        <f t="shared" ref="X16" si="32">W16+$D$3</f>
        <v>2044</v>
      </c>
      <c r="Y16" s="49">
        <f t="shared" ref="Y16" si="33">X16+$D$3</f>
        <v>2045</v>
      </c>
      <c r="Z16" s="49">
        <f t="shared" ref="Z16" si="34">Y16+$D$3</f>
        <v>2046</v>
      </c>
      <c r="AA16" s="49">
        <f t="shared" ref="AA16" si="35">Z16+$D$3</f>
        <v>2047</v>
      </c>
      <c r="AB16" s="49">
        <f t="shared" ref="AB16" si="36">AA16+$D$3</f>
        <v>2048</v>
      </c>
      <c r="AC16" s="49">
        <f t="shared" ref="AC16" si="37">AB16+$D$3</f>
        <v>2049</v>
      </c>
      <c r="AD16" s="49">
        <f t="shared" ref="AD16" si="38">AC16+$D$3</f>
        <v>2050</v>
      </c>
      <c r="AE16" s="49">
        <f t="shared" ref="AE16" si="39">AD16+$D$3</f>
        <v>2051</v>
      </c>
      <c r="AF16" s="49">
        <f t="shared" ref="AF16" si="40">AE16+$D$3</f>
        <v>2052</v>
      </c>
      <c r="AG16" s="49">
        <f t="shared" ref="AG16" si="41">AF16+$D$3</f>
        <v>2053</v>
      </c>
      <c r="AH16" s="49">
        <f t="shared" ref="AH16" si="42">AG16+$D$3</f>
        <v>2054</v>
      </c>
      <c r="AI16" s="49">
        <f t="shared" ref="AI16" si="43">AH16+$D$3</f>
        <v>2055</v>
      </c>
      <c r="AJ16" s="49">
        <f t="shared" ref="AJ16" si="44">AI16+$D$3</f>
        <v>2056</v>
      </c>
      <c r="AK16" s="49">
        <f t="shared" ref="AK16" si="45">AJ16+$D$3</f>
        <v>2057</v>
      </c>
      <c r="AL16" s="49">
        <f t="shared" ref="AL16" si="46">AK16+$D$3</f>
        <v>2058</v>
      </c>
      <c r="AM16" s="49">
        <f t="shared" ref="AM16" si="47">AL16+$D$3</f>
        <v>2059</v>
      </c>
      <c r="AN16" s="49">
        <f t="shared" ref="AN16" si="48">AM16+$D$3</f>
        <v>2060</v>
      </c>
      <c r="AO16" s="49">
        <f t="shared" ref="AO16" si="49">AN16+$D$3</f>
        <v>2061</v>
      </c>
      <c r="AP16" s="49">
        <f t="shared" ref="AP16" si="50">AO16+$D$3</f>
        <v>2062</v>
      </c>
      <c r="AQ16" s="49">
        <f t="shared" ref="AQ16" si="51">AP16+$D$3</f>
        <v>2063</v>
      </c>
    </row>
    <row r="17" spans="2:43" x14ac:dyDescent="0.3">
      <c r="B17" s="45" t="s">
        <v>384</v>
      </c>
      <c r="C17" s="51">
        <f t="shared" ref="C17:C23" si="52">SUM(D17:AQ17)</f>
        <v>0</v>
      </c>
      <c r="D17" s="162">
        <f>'09a PN vozidiel (žel.)'!D102*Parametre!$G$163*Parametre!$C$194</f>
        <v>0</v>
      </c>
      <c r="E17" s="162">
        <f>'09a PN vozidiel (žel.)'!E102*Parametre!$G$163*Parametre!$C$194</f>
        <v>0</v>
      </c>
      <c r="F17" s="162">
        <f>'09a PN vozidiel (žel.)'!F102*Parametre!$G$163*Parametre!$C$194</f>
        <v>0</v>
      </c>
      <c r="G17" s="162">
        <f>'09a PN vozidiel (žel.)'!G102*Parametre!$G$163*Parametre!$C$194</f>
        <v>0</v>
      </c>
      <c r="H17" s="162">
        <f>'09a PN vozidiel (žel.)'!H102*Parametre!$G$163*Parametre!$C$194</f>
        <v>0</v>
      </c>
      <c r="I17" s="162">
        <f>'09a PN vozidiel (žel.)'!I102*Parametre!$G$163*Parametre!$C$194</f>
        <v>0</v>
      </c>
      <c r="J17" s="162">
        <f>'09a PN vozidiel (žel.)'!J102*Parametre!$G$163*Parametre!$C$194</f>
        <v>0</v>
      </c>
      <c r="K17" s="162">
        <f>'09a PN vozidiel (žel.)'!K102*Parametre!$G$163*Parametre!$C$194</f>
        <v>0</v>
      </c>
      <c r="L17" s="162">
        <f>'09a PN vozidiel (žel.)'!L102*Parametre!$G$163*Parametre!$C$194</f>
        <v>0</v>
      </c>
      <c r="M17" s="162">
        <f>'09a PN vozidiel (žel.)'!M102*Parametre!$G$163*Parametre!$C$194</f>
        <v>0</v>
      </c>
      <c r="N17" s="162">
        <f>'09a PN vozidiel (žel.)'!N102*Parametre!$G$163*Parametre!$C$194</f>
        <v>0</v>
      </c>
      <c r="O17" s="162">
        <f>'09a PN vozidiel (žel.)'!O102*Parametre!$G$163*Parametre!$C$194</f>
        <v>0</v>
      </c>
      <c r="P17" s="162">
        <f>'09a PN vozidiel (žel.)'!P102*Parametre!$G$163*Parametre!$C$194</f>
        <v>0</v>
      </c>
      <c r="Q17" s="162">
        <f>'09a PN vozidiel (žel.)'!Q102*Parametre!$G$163*Parametre!$C$194</f>
        <v>0</v>
      </c>
      <c r="R17" s="162">
        <f>'09a PN vozidiel (žel.)'!R102*Parametre!$G$163*Parametre!$C$194</f>
        <v>0</v>
      </c>
      <c r="S17" s="162">
        <f>'09a PN vozidiel (žel.)'!S102*Parametre!$G$163*Parametre!$C$194</f>
        <v>0</v>
      </c>
      <c r="T17" s="162">
        <f>'09a PN vozidiel (žel.)'!T102*Parametre!$G$163*Parametre!$C$194</f>
        <v>0</v>
      </c>
      <c r="U17" s="162">
        <f>'09a PN vozidiel (žel.)'!U102*Parametre!$G$163*Parametre!$C$194</f>
        <v>0</v>
      </c>
      <c r="V17" s="162">
        <f>'09a PN vozidiel (žel.)'!V102*Parametre!$G$163*Parametre!$C$194</f>
        <v>0</v>
      </c>
      <c r="W17" s="162">
        <f>'09a PN vozidiel (žel.)'!W102*Parametre!$G$163*Parametre!$C$194</f>
        <v>0</v>
      </c>
      <c r="X17" s="162">
        <f>'09a PN vozidiel (žel.)'!X102*Parametre!$G$163*Parametre!$C$194</f>
        <v>0</v>
      </c>
      <c r="Y17" s="162">
        <f>'09a PN vozidiel (žel.)'!Y102*Parametre!$G$163*Parametre!$C$194</f>
        <v>0</v>
      </c>
      <c r="Z17" s="162">
        <f>'09a PN vozidiel (žel.)'!Z102*Parametre!$G$163*Parametre!$C$194</f>
        <v>0</v>
      </c>
      <c r="AA17" s="162">
        <f>'09a PN vozidiel (žel.)'!AA102*Parametre!$G$163*Parametre!$C$194</f>
        <v>0</v>
      </c>
      <c r="AB17" s="162">
        <f>'09a PN vozidiel (žel.)'!AB102*Parametre!$G$163*Parametre!$C$194</f>
        <v>0</v>
      </c>
      <c r="AC17" s="162">
        <f>'09a PN vozidiel (žel.)'!AC102*Parametre!$G$163*Parametre!$C$194</f>
        <v>0</v>
      </c>
      <c r="AD17" s="162">
        <f>'09a PN vozidiel (žel.)'!AD102*Parametre!$G$163*Parametre!$C$194</f>
        <v>0</v>
      </c>
      <c r="AE17" s="162">
        <f>'09a PN vozidiel (žel.)'!AE102*Parametre!$G$163*Parametre!$C$194</f>
        <v>0</v>
      </c>
      <c r="AF17" s="162">
        <f>'09a PN vozidiel (žel.)'!AF102*Parametre!$G$163*Parametre!$C$194</f>
        <v>0</v>
      </c>
      <c r="AG17" s="162">
        <f>'09a PN vozidiel (žel.)'!AG102*Parametre!$G$163*Parametre!$C$194</f>
        <v>0</v>
      </c>
      <c r="AH17" s="162">
        <f>'09a PN vozidiel (žel.)'!AH102*Parametre!$G$163*Parametre!$C$194</f>
        <v>0</v>
      </c>
      <c r="AI17" s="162">
        <f>'09a PN vozidiel (žel.)'!AI102*Parametre!$G$163*Parametre!$C$194</f>
        <v>0</v>
      </c>
      <c r="AJ17" s="162">
        <f>'09a PN vozidiel (žel.)'!AJ102*Parametre!$G$163*Parametre!$C$194</f>
        <v>0</v>
      </c>
      <c r="AK17" s="162">
        <f>'09a PN vozidiel (žel.)'!AK102*Parametre!$G$163*Parametre!$C$194</f>
        <v>0</v>
      </c>
      <c r="AL17" s="162">
        <f>'09a PN vozidiel (žel.)'!AL102*Parametre!$G$163*Parametre!$C$194</f>
        <v>0</v>
      </c>
      <c r="AM17" s="162">
        <f>'09a PN vozidiel (žel.)'!AM102*Parametre!$G$163*Parametre!$C$194</f>
        <v>0</v>
      </c>
      <c r="AN17" s="162">
        <f>'09a PN vozidiel (žel.)'!AN102*Parametre!$G$163*Parametre!$C$194</f>
        <v>0</v>
      </c>
      <c r="AO17" s="162">
        <f>'09a PN vozidiel (žel.)'!AO102*Parametre!$G$163*Parametre!$C$194</f>
        <v>0</v>
      </c>
      <c r="AP17" s="162">
        <f>'09a PN vozidiel (žel.)'!AP102*Parametre!$G$163*Parametre!$C$194</f>
        <v>0</v>
      </c>
      <c r="AQ17" s="162">
        <f>'09a PN vozidiel (žel.)'!AQ102*Parametre!$G$163*Parametre!$C$194</f>
        <v>0</v>
      </c>
    </row>
    <row r="18" spans="2:43" x14ac:dyDescent="0.3">
      <c r="B18" s="45" t="s">
        <v>386</v>
      </c>
      <c r="C18" s="51">
        <f t="shared" si="52"/>
        <v>0</v>
      </c>
      <c r="D18" s="162">
        <f>'09a PN vozidiel (žel.)'!D104*Parametre!$I$163*Parametre!$C$194</f>
        <v>0</v>
      </c>
      <c r="E18" s="162">
        <f>'09a PN vozidiel (žel.)'!E104*Parametre!$I$163*Parametre!$C$194</f>
        <v>0</v>
      </c>
      <c r="F18" s="162">
        <f>'09a PN vozidiel (žel.)'!F104*Parametre!$I$163*Parametre!$C$194</f>
        <v>0</v>
      </c>
      <c r="G18" s="162">
        <f>'09a PN vozidiel (žel.)'!G104*Parametre!$I$163*Parametre!$C$194</f>
        <v>0</v>
      </c>
      <c r="H18" s="162">
        <f>'09a PN vozidiel (žel.)'!H104*Parametre!$I$163*Parametre!$C$194</f>
        <v>0</v>
      </c>
      <c r="I18" s="162">
        <f>'09a PN vozidiel (žel.)'!I104*Parametre!$I$163*Parametre!$C$194</f>
        <v>0</v>
      </c>
      <c r="J18" s="162">
        <f>'09a PN vozidiel (žel.)'!J104*Parametre!$I$163*Parametre!$C$194</f>
        <v>0</v>
      </c>
      <c r="K18" s="162">
        <f>'09a PN vozidiel (žel.)'!K104*Parametre!$I$163*Parametre!$C$194</f>
        <v>0</v>
      </c>
      <c r="L18" s="162">
        <f>'09a PN vozidiel (žel.)'!L104*Parametre!$I$163*Parametre!$C$194</f>
        <v>0</v>
      </c>
      <c r="M18" s="162">
        <f>'09a PN vozidiel (žel.)'!M104*Parametre!$I$163*Parametre!$C$194</f>
        <v>0</v>
      </c>
      <c r="N18" s="162">
        <f>'09a PN vozidiel (žel.)'!N104*Parametre!$I$163*Parametre!$C$194</f>
        <v>0</v>
      </c>
      <c r="O18" s="162">
        <f>'09a PN vozidiel (žel.)'!O104*Parametre!$I$163*Parametre!$C$194</f>
        <v>0</v>
      </c>
      <c r="P18" s="162">
        <f>'09a PN vozidiel (žel.)'!P104*Parametre!$I$163*Parametre!$C$194</f>
        <v>0</v>
      </c>
      <c r="Q18" s="162">
        <f>'09a PN vozidiel (žel.)'!Q104*Parametre!$I$163*Parametre!$C$194</f>
        <v>0</v>
      </c>
      <c r="R18" s="162">
        <f>'09a PN vozidiel (žel.)'!R104*Parametre!$I$163*Parametre!$C$194</f>
        <v>0</v>
      </c>
      <c r="S18" s="162">
        <f>'09a PN vozidiel (žel.)'!S104*Parametre!$I$163*Parametre!$C$194</f>
        <v>0</v>
      </c>
      <c r="T18" s="162">
        <f>'09a PN vozidiel (žel.)'!T104*Parametre!$I$163*Parametre!$C$194</f>
        <v>0</v>
      </c>
      <c r="U18" s="162">
        <f>'09a PN vozidiel (žel.)'!U104*Parametre!$I$163*Parametre!$C$194</f>
        <v>0</v>
      </c>
      <c r="V18" s="162">
        <f>'09a PN vozidiel (žel.)'!V104*Parametre!$I$163*Parametre!$C$194</f>
        <v>0</v>
      </c>
      <c r="W18" s="162">
        <f>'09a PN vozidiel (žel.)'!W104*Parametre!$I$163*Parametre!$C$194</f>
        <v>0</v>
      </c>
      <c r="X18" s="162">
        <f>'09a PN vozidiel (žel.)'!X104*Parametre!$I$163*Parametre!$C$194</f>
        <v>0</v>
      </c>
      <c r="Y18" s="162">
        <f>'09a PN vozidiel (žel.)'!Y104*Parametre!$I$163*Parametre!$C$194</f>
        <v>0</v>
      </c>
      <c r="Z18" s="162">
        <f>'09a PN vozidiel (žel.)'!Z104*Parametre!$I$163*Parametre!$C$194</f>
        <v>0</v>
      </c>
      <c r="AA18" s="162">
        <f>'09a PN vozidiel (žel.)'!AA104*Parametre!$I$163*Parametre!$C$194</f>
        <v>0</v>
      </c>
      <c r="AB18" s="162">
        <f>'09a PN vozidiel (žel.)'!AB104*Parametre!$I$163*Parametre!$C$194</f>
        <v>0</v>
      </c>
      <c r="AC18" s="162">
        <f>'09a PN vozidiel (žel.)'!AC104*Parametre!$I$163*Parametre!$C$194</f>
        <v>0</v>
      </c>
      <c r="AD18" s="162">
        <f>'09a PN vozidiel (žel.)'!AD104*Parametre!$I$163*Parametre!$C$194</f>
        <v>0</v>
      </c>
      <c r="AE18" s="162">
        <f>'09a PN vozidiel (žel.)'!AE104*Parametre!$I$163*Parametre!$C$194</f>
        <v>0</v>
      </c>
      <c r="AF18" s="162">
        <f>'09a PN vozidiel (žel.)'!AF104*Parametre!$I$163*Parametre!$C$194</f>
        <v>0</v>
      </c>
      <c r="AG18" s="162">
        <f>'09a PN vozidiel (žel.)'!AG104*Parametre!$I$163*Parametre!$C$194</f>
        <v>0</v>
      </c>
      <c r="AH18" s="162">
        <f>'09a PN vozidiel (žel.)'!AH104*Parametre!$I$163*Parametre!$C$194</f>
        <v>0</v>
      </c>
      <c r="AI18" s="162">
        <f>'09a PN vozidiel (žel.)'!AI104*Parametre!$I$163*Parametre!$C$194</f>
        <v>0</v>
      </c>
      <c r="AJ18" s="162">
        <f>'09a PN vozidiel (žel.)'!AJ104*Parametre!$I$163*Parametre!$C$194</f>
        <v>0</v>
      </c>
      <c r="AK18" s="162">
        <f>'09a PN vozidiel (žel.)'!AK104*Parametre!$I$163*Parametre!$C$194</f>
        <v>0</v>
      </c>
      <c r="AL18" s="162">
        <f>'09a PN vozidiel (žel.)'!AL104*Parametre!$I$163*Parametre!$C$194</f>
        <v>0</v>
      </c>
      <c r="AM18" s="162">
        <f>'09a PN vozidiel (žel.)'!AM104*Parametre!$I$163*Parametre!$C$194</f>
        <v>0</v>
      </c>
      <c r="AN18" s="162">
        <f>'09a PN vozidiel (žel.)'!AN104*Parametre!$I$163*Parametre!$C$194</f>
        <v>0</v>
      </c>
      <c r="AO18" s="162">
        <f>'09a PN vozidiel (žel.)'!AO104*Parametre!$I$163*Parametre!$C$194</f>
        <v>0</v>
      </c>
      <c r="AP18" s="162">
        <f>'09a PN vozidiel (žel.)'!AP104*Parametre!$I$163*Parametre!$C$194</f>
        <v>0</v>
      </c>
      <c r="AQ18" s="162">
        <f>'09a PN vozidiel (žel.)'!AQ104*Parametre!$I$163*Parametre!$C$194</f>
        <v>0</v>
      </c>
    </row>
    <row r="19" spans="2:43" x14ac:dyDescent="0.3">
      <c r="B19" s="45" t="s">
        <v>389</v>
      </c>
      <c r="C19" s="51">
        <f t="shared" si="52"/>
        <v>0</v>
      </c>
      <c r="D19" s="162">
        <f>'09a PN vozidiel (žel.)'!D109*Parametre!$C$169*Parametre!$C$194</f>
        <v>0</v>
      </c>
      <c r="E19" s="162">
        <f>'09a PN vozidiel (žel.)'!E109*Parametre!$C$169*Parametre!$C$194</f>
        <v>0</v>
      </c>
      <c r="F19" s="162">
        <f>'09a PN vozidiel (žel.)'!F109*Parametre!$C$169*Parametre!$C$194</f>
        <v>0</v>
      </c>
      <c r="G19" s="162">
        <f>'09a PN vozidiel (žel.)'!G109*Parametre!$C$169*Parametre!$C$194</f>
        <v>0</v>
      </c>
      <c r="H19" s="162">
        <f>'09a PN vozidiel (žel.)'!H109*Parametre!$C$169*Parametre!$C$194</f>
        <v>0</v>
      </c>
      <c r="I19" s="162">
        <f>'09a PN vozidiel (žel.)'!I109*Parametre!$C$169*Parametre!$C$194</f>
        <v>0</v>
      </c>
      <c r="J19" s="162">
        <f>'09a PN vozidiel (žel.)'!J109*Parametre!$C$169*Parametre!$C$194</f>
        <v>0</v>
      </c>
      <c r="K19" s="162">
        <f>'09a PN vozidiel (žel.)'!K109*Parametre!$C$169*Parametre!$C$194</f>
        <v>0</v>
      </c>
      <c r="L19" s="162">
        <f>'09a PN vozidiel (žel.)'!L109*Parametre!$C$169*Parametre!$C$194</f>
        <v>0</v>
      </c>
      <c r="M19" s="162">
        <f>'09a PN vozidiel (žel.)'!M109*Parametre!$C$169*Parametre!$C$194</f>
        <v>0</v>
      </c>
      <c r="N19" s="162">
        <f>'09a PN vozidiel (žel.)'!N109*Parametre!$C$169*Parametre!$C$194</f>
        <v>0</v>
      </c>
      <c r="O19" s="162">
        <f>'09a PN vozidiel (žel.)'!O109*Parametre!$C$169*Parametre!$C$194</f>
        <v>0</v>
      </c>
      <c r="P19" s="162">
        <f>'09a PN vozidiel (žel.)'!P109*Parametre!$C$169*Parametre!$C$194</f>
        <v>0</v>
      </c>
      <c r="Q19" s="162">
        <f>'09a PN vozidiel (žel.)'!Q109*Parametre!$C$169*Parametre!$C$194</f>
        <v>0</v>
      </c>
      <c r="R19" s="162">
        <f>'09a PN vozidiel (žel.)'!R109*Parametre!$C$169*Parametre!$C$194</f>
        <v>0</v>
      </c>
      <c r="S19" s="162">
        <f>'09a PN vozidiel (žel.)'!S109*Parametre!$C$169*Parametre!$C$194</f>
        <v>0</v>
      </c>
      <c r="T19" s="162">
        <f>'09a PN vozidiel (žel.)'!T109*Parametre!$C$169*Parametre!$C$194</f>
        <v>0</v>
      </c>
      <c r="U19" s="162">
        <f>'09a PN vozidiel (žel.)'!U109*Parametre!$C$169*Parametre!$C$194</f>
        <v>0</v>
      </c>
      <c r="V19" s="162">
        <f>'09a PN vozidiel (žel.)'!V109*Parametre!$C$169*Parametre!$C$194</f>
        <v>0</v>
      </c>
      <c r="W19" s="162">
        <f>'09a PN vozidiel (žel.)'!W109*Parametre!$C$169*Parametre!$C$194</f>
        <v>0</v>
      </c>
      <c r="X19" s="162">
        <f>'09a PN vozidiel (žel.)'!X109*Parametre!$C$169*Parametre!$C$194</f>
        <v>0</v>
      </c>
      <c r="Y19" s="162">
        <f>'09a PN vozidiel (žel.)'!Y109*Parametre!$C$169*Parametre!$C$194</f>
        <v>0</v>
      </c>
      <c r="Z19" s="162">
        <f>'09a PN vozidiel (žel.)'!Z109*Parametre!$C$169*Parametre!$C$194</f>
        <v>0</v>
      </c>
      <c r="AA19" s="162">
        <f>'09a PN vozidiel (žel.)'!AA109*Parametre!$C$169*Parametre!$C$194</f>
        <v>0</v>
      </c>
      <c r="AB19" s="162">
        <f>'09a PN vozidiel (žel.)'!AB109*Parametre!$C$169*Parametre!$C$194</f>
        <v>0</v>
      </c>
      <c r="AC19" s="162">
        <f>'09a PN vozidiel (žel.)'!AC109*Parametre!$C$169*Parametre!$C$194</f>
        <v>0</v>
      </c>
      <c r="AD19" s="162">
        <f>'09a PN vozidiel (žel.)'!AD109*Parametre!$C$169*Parametre!$C$194</f>
        <v>0</v>
      </c>
      <c r="AE19" s="162">
        <f>'09a PN vozidiel (žel.)'!AE109*Parametre!$C$169*Parametre!$C$194</f>
        <v>0</v>
      </c>
      <c r="AF19" s="162">
        <f>'09a PN vozidiel (žel.)'!AF109*Parametre!$C$169*Parametre!$C$194</f>
        <v>0</v>
      </c>
      <c r="AG19" s="162">
        <f>'09a PN vozidiel (žel.)'!AG109*Parametre!$C$169*Parametre!$C$194</f>
        <v>0</v>
      </c>
      <c r="AH19" s="162">
        <f>'09a PN vozidiel (žel.)'!AH109*Parametre!$C$169*Parametre!$C$194</f>
        <v>0</v>
      </c>
      <c r="AI19" s="162">
        <f>'09a PN vozidiel (žel.)'!AI109*Parametre!$C$169*Parametre!$C$194</f>
        <v>0</v>
      </c>
      <c r="AJ19" s="162">
        <f>'09a PN vozidiel (žel.)'!AJ109*Parametre!$C$169*Parametre!$C$194</f>
        <v>0</v>
      </c>
      <c r="AK19" s="162">
        <f>'09a PN vozidiel (žel.)'!AK109*Parametre!$C$169*Parametre!$C$194</f>
        <v>0</v>
      </c>
      <c r="AL19" s="162">
        <f>'09a PN vozidiel (žel.)'!AL109*Parametre!$C$169*Parametre!$C$194</f>
        <v>0</v>
      </c>
      <c r="AM19" s="162">
        <f>'09a PN vozidiel (žel.)'!AM109*Parametre!$C$169*Parametre!$C$194</f>
        <v>0</v>
      </c>
      <c r="AN19" s="162">
        <f>'09a PN vozidiel (žel.)'!AN109*Parametre!$C$169*Parametre!$C$194</f>
        <v>0</v>
      </c>
      <c r="AO19" s="162">
        <f>'09a PN vozidiel (žel.)'!AO109*Parametre!$C$169*Parametre!$C$194</f>
        <v>0</v>
      </c>
      <c r="AP19" s="162">
        <f>'09a PN vozidiel (žel.)'!AP109*Parametre!$C$169*Parametre!$C$194</f>
        <v>0</v>
      </c>
      <c r="AQ19" s="162">
        <f>'09a PN vozidiel (žel.)'!AQ109*Parametre!$C$169*Parametre!$C$194</f>
        <v>0</v>
      </c>
    </row>
    <row r="20" spans="2:43" x14ac:dyDescent="0.3">
      <c r="B20" s="45" t="s">
        <v>390</v>
      </c>
      <c r="C20" s="51">
        <f t="shared" si="52"/>
        <v>0</v>
      </c>
      <c r="D20" s="162">
        <f>'09a PN vozidiel (žel.)'!D110*Parametre!$C$170*Parametre!$C$194</f>
        <v>0</v>
      </c>
      <c r="E20" s="162">
        <f>'09a PN vozidiel (žel.)'!E110*Parametre!$C$170*Parametre!$C$194</f>
        <v>0</v>
      </c>
      <c r="F20" s="162">
        <f>'09a PN vozidiel (žel.)'!F110*Parametre!$C$170*Parametre!$C$194</f>
        <v>0</v>
      </c>
      <c r="G20" s="162">
        <f>'09a PN vozidiel (žel.)'!G110*Parametre!$C$170*Parametre!$C$194</f>
        <v>0</v>
      </c>
      <c r="H20" s="162">
        <f>'09a PN vozidiel (žel.)'!H110*Parametre!$C$170*Parametre!$C$194</f>
        <v>0</v>
      </c>
      <c r="I20" s="162">
        <f>'09a PN vozidiel (žel.)'!I110*Parametre!$C$170*Parametre!$C$194</f>
        <v>0</v>
      </c>
      <c r="J20" s="162">
        <f>'09a PN vozidiel (žel.)'!J110*Parametre!$C$170*Parametre!$C$194</f>
        <v>0</v>
      </c>
      <c r="K20" s="162">
        <f>'09a PN vozidiel (žel.)'!K110*Parametre!$C$170*Parametre!$C$194</f>
        <v>0</v>
      </c>
      <c r="L20" s="162">
        <f>'09a PN vozidiel (žel.)'!L110*Parametre!$C$170*Parametre!$C$194</f>
        <v>0</v>
      </c>
      <c r="M20" s="162">
        <f>'09a PN vozidiel (žel.)'!M110*Parametre!$C$170*Parametre!$C$194</f>
        <v>0</v>
      </c>
      <c r="N20" s="162">
        <f>'09a PN vozidiel (žel.)'!N110*Parametre!$C$170*Parametre!$C$194</f>
        <v>0</v>
      </c>
      <c r="O20" s="162">
        <f>'09a PN vozidiel (žel.)'!O110*Parametre!$C$170*Parametre!$C$194</f>
        <v>0</v>
      </c>
      <c r="P20" s="162">
        <f>'09a PN vozidiel (žel.)'!P110*Parametre!$C$170*Parametre!$C$194</f>
        <v>0</v>
      </c>
      <c r="Q20" s="162">
        <f>'09a PN vozidiel (žel.)'!Q110*Parametre!$C$170*Parametre!$C$194</f>
        <v>0</v>
      </c>
      <c r="R20" s="162">
        <f>'09a PN vozidiel (žel.)'!R110*Parametre!$C$170*Parametre!$C$194</f>
        <v>0</v>
      </c>
      <c r="S20" s="162">
        <f>'09a PN vozidiel (žel.)'!S110*Parametre!$C$170*Parametre!$C$194</f>
        <v>0</v>
      </c>
      <c r="T20" s="162">
        <f>'09a PN vozidiel (žel.)'!T110*Parametre!$C$170*Parametre!$C$194</f>
        <v>0</v>
      </c>
      <c r="U20" s="162">
        <f>'09a PN vozidiel (žel.)'!U110*Parametre!$C$170*Parametre!$C$194</f>
        <v>0</v>
      </c>
      <c r="V20" s="162">
        <f>'09a PN vozidiel (žel.)'!V110*Parametre!$C$170*Parametre!$C$194</f>
        <v>0</v>
      </c>
      <c r="W20" s="162">
        <f>'09a PN vozidiel (žel.)'!W110*Parametre!$C$170*Parametre!$C$194</f>
        <v>0</v>
      </c>
      <c r="X20" s="162">
        <f>'09a PN vozidiel (žel.)'!X110*Parametre!$C$170*Parametre!$C$194</f>
        <v>0</v>
      </c>
      <c r="Y20" s="162">
        <f>'09a PN vozidiel (žel.)'!Y110*Parametre!$C$170*Parametre!$C$194</f>
        <v>0</v>
      </c>
      <c r="Z20" s="162">
        <f>'09a PN vozidiel (žel.)'!Z110*Parametre!$C$170*Parametre!$C$194</f>
        <v>0</v>
      </c>
      <c r="AA20" s="162">
        <f>'09a PN vozidiel (žel.)'!AA110*Parametre!$C$170*Parametre!$C$194</f>
        <v>0</v>
      </c>
      <c r="AB20" s="162">
        <f>'09a PN vozidiel (žel.)'!AB110*Parametre!$C$170*Parametre!$C$194</f>
        <v>0</v>
      </c>
      <c r="AC20" s="162">
        <f>'09a PN vozidiel (žel.)'!AC110*Parametre!$C$170*Parametre!$C$194</f>
        <v>0</v>
      </c>
      <c r="AD20" s="162">
        <f>'09a PN vozidiel (žel.)'!AD110*Parametre!$C$170*Parametre!$C$194</f>
        <v>0</v>
      </c>
      <c r="AE20" s="162">
        <f>'09a PN vozidiel (žel.)'!AE110*Parametre!$C$170*Parametre!$C$194</f>
        <v>0</v>
      </c>
      <c r="AF20" s="162">
        <f>'09a PN vozidiel (žel.)'!AF110*Parametre!$C$170*Parametre!$C$194</f>
        <v>0</v>
      </c>
      <c r="AG20" s="162">
        <f>'09a PN vozidiel (žel.)'!AG110*Parametre!$C$170*Parametre!$C$194</f>
        <v>0</v>
      </c>
      <c r="AH20" s="162">
        <f>'09a PN vozidiel (žel.)'!AH110*Parametre!$C$170*Parametre!$C$194</f>
        <v>0</v>
      </c>
      <c r="AI20" s="162">
        <f>'09a PN vozidiel (žel.)'!AI110*Parametre!$C$170*Parametre!$C$194</f>
        <v>0</v>
      </c>
      <c r="AJ20" s="162">
        <f>'09a PN vozidiel (žel.)'!AJ110*Parametre!$C$170*Parametre!$C$194</f>
        <v>0</v>
      </c>
      <c r="AK20" s="162">
        <f>'09a PN vozidiel (žel.)'!AK110*Parametre!$C$170*Parametre!$C$194</f>
        <v>0</v>
      </c>
      <c r="AL20" s="162">
        <f>'09a PN vozidiel (žel.)'!AL110*Parametre!$C$170*Parametre!$C$194</f>
        <v>0</v>
      </c>
      <c r="AM20" s="162">
        <f>'09a PN vozidiel (žel.)'!AM110*Parametre!$C$170*Parametre!$C$194</f>
        <v>0</v>
      </c>
      <c r="AN20" s="162">
        <f>'09a PN vozidiel (žel.)'!AN110*Parametre!$C$170*Parametre!$C$194</f>
        <v>0</v>
      </c>
      <c r="AO20" s="162">
        <f>'09a PN vozidiel (žel.)'!AO110*Parametre!$C$170*Parametre!$C$194</f>
        <v>0</v>
      </c>
      <c r="AP20" s="162">
        <f>'09a PN vozidiel (žel.)'!AP110*Parametre!$C$170*Parametre!$C$194</f>
        <v>0</v>
      </c>
      <c r="AQ20" s="162">
        <f>'09a PN vozidiel (žel.)'!AQ110*Parametre!$C$170*Parametre!$C$194</f>
        <v>0</v>
      </c>
    </row>
    <row r="21" spans="2:43" x14ac:dyDescent="0.3">
      <c r="B21" s="45" t="s">
        <v>391</v>
      </c>
      <c r="C21" s="51">
        <f t="shared" si="52"/>
        <v>0</v>
      </c>
      <c r="D21" s="162">
        <f>'09a PN vozidiel (žel.)'!D111*Parametre!$C$171*Parametre!$C$194</f>
        <v>0</v>
      </c>
      <c r="E21" s="162">
        <f>'09a PN vozidiel (žel.)'!E111*Parametre!$C$171*Parametre!$C$194</f>
        <v>0</v>
      </c>
      <c r="F21" s="162">
        <f>'09a PN vozidiel (žel.)'!F111*Parametre!$C$171*Parametre!$C$194</f>
        <v>0</v>
      </c>
      <c r="G21" s="162">
        <f>'09a PN vozidiel (žel.)'!G111*Parametre!$C$171*Parametre!$C$194</f>
        <v>0</v>
      </c>
      <c r="H21" s="162">
        <f>'09a PN vozidiel (žel.)'!H111*Parametre!$C$171*Parametre!$C$194</f>
        <v>0</v>
      </c>
      <c r="I21" s="162">
        <f>'09a PN vozidiel (žel.)'!I111*Parametre!$C$171*Parametre!$C$194</f>
        <v>0</v>
      </c>
      <c r="J21" s="162">
        <f>'09a PN vozidiel (žel.)'!J111*Parametre!$C$171*Parametre!$C$194</f>
        <v>0</v>
      </c>
      <c r="K21" s="162">
        <f>'09a PN vozidiel (žel.)'!K111*Parametre!$C$171*Parametre!$C$194</f>
        <v>0</v>
      </c>
      <c r="L21" s="162">
        <f>'09a PN vozidiel (žel.)'!L111*Parametre!$C$171*Parametre!$C$194</f>
        <v>0</v>
      </c>
      <c r="M21" s="162">
        <f>'09a PN vozidiel (žel.)'!M111*Parametre!$C$171*Parametre!$C$194</f>
        <v>0</v>
      </c>
      <c r="N21" s="162">
        <f>'09a PN vozidiel (žel.)'!N111*Parametre!$C$171*Parametre!$C$194</f>
        <v>0</v>
      </c>
      <c r="O21" s="162">
        <f>'09a PN vozidiel (žel.)'!O111*Parametre!$C$171*Parametre!$C$194</f>
        <v>0</v>
      </c>
      <c r="P21" s="162">
        <f>'09a PN vozidiel (žel.)'!P111*Parametre!$C$171*Parametre!$C$194</f>
        <v>0</v>
      </c>
      <c r="Q21" s="162">
        <f>'09a PN vozidiel (žel.)'!Q111*Parametre!$C$171*Parametre!$C$194</f>
        <v>0</v>
      </c>
      <c r="R21" s="162">
        <f>'09a PN vozidiel (žel.)'!R111*Parametre!$C$171*Parametre!$C$194</f>
        <v>0</v>
      </c>
      <c r="S21" s="162">
        <f>'09a PN vozidiel (žel.)'!S111*Parametre!$C$171*Parametre!$C$194</f>
        <v>0</v>
      </c>
      <c r="T21" s="162">
        <f>'09a PN vozidiel (žel.)'!T111*Parametre!$C$171*Parametre!$C$194</f>
        <v>0</v>
      </c>
      <c r="U21" s="162">
        <f>'09a PN vozidiel (žel.)'!U111*Parametre!$C$171*Parametre!$C$194</f>
        <v>0</v>
      </c>
      <c r="V21" s="162">
        <f>'09a PN vozidiel (žel.)'!V111*Parametre!$C$171*Parametre!$C$194</f>
        <v>0</v>
      </c>
      <c r="W21" s="162">
        <f>'09a PN vozidiel (žel.)'!W111*Parametre!$C$171*Parametre!$C$194</f>
        <v>0</v>
      </c>
      <c r="X21" s="162">
        <f>'09a PN vozidiel (žel.)'!X111*Parametre!$C$171*Parametre!$C$194</f>
        <v>0</v>
      </c>
      <c r="Y21" s="162">
        <f>'09a PN vozidiel (žel.)'!Y111*Parametre!$C$171*Parametre!$C$194</f>
        <v>0</v>
      </c>
      <c r="Z21" s="162">
        <f>'09a PN vozidiel (žel.)'!Z111*Parametre!$C$171*Parametre!$C$194</f>
        <v>0</v>
      </c>
      <c r="AA21" s="162">
        <f>'09a PN vozidiel (žel.)'!AA111*Parametre!$C$171*Parametre!$C$194</f>
        <v>0</v>
      </c>
      <c r="AB21" s="162">
        <f>'09a PN vozidiel (žel.)'!AB111*Parametre!$C$171*Parametre!$C$194</f>
        <v>0</v>
      </c>
      <c r="AC21" s="162">
        <f>'09a PN vozidiel (žel.)'!AC111*Parametre!$C$171*Parametre!$C$194</f>
        <v>0</v>
      </c>
      <c r="AD21" s="162">
        <f>'09a PN vozidiel (žel.)'!AD111*Parametre!$C$171*Parametre!$C$194</f>
        <v>0</v>
      </c>
      <c r="AE21" s="162">
        <f>'09a PN vozidiel (žel.)'!AE111*Parametre!$C$171*Parametre!$C$194</f>
        <v>0</v>
      </c>
      <c r="AF21" s="162">
        <f>'09a PN vozidiel (žel.)'!AF111*Parametre!$C$171*Parametre!$C$194</f>
        <v>0</v>
      </c>
      <c r="AG21" s="162">
        <f>'09a PN vozidiel (žel.)'!AG111*Parametre!$C$171*Parametre!$C$194</f>
        <v>0</v>
      </c>
      <c r="AH21" s="162">
        <f>'09a PN vozidiel (žel.)'!AH111*Parametre!$C$171*Parametre!$C$194</f>
        <v>0</v>
      </c>
      <c r="AI21" s="162">
        <f>'09a PN vozidiel (žel.)'!AI111*Parametre!$C$171*Parametre!$C$194</f>
        <v>0</v>
      </c>
      <c r="AJ21" s="162">
        <f>'09a PN vozidiel (žel.)'!AJ111*Parametre!$C$171*Parametre!$C$194</f>
        <v>0</v>
      </c>
      <c r="AK21" s="162">
        <f>'09a PN vozidiel (žel.)'!AK111*Parametre!$C$171*Parametre!$C$194</f>
        <v>0</v>
      </c>
      <c r="AL21" s="162">
        <f>'09a PN vozidiel (žel.)'!AL111*Parametre!$C$171*Parametre!$C$194</f>
        <v>0</v>
      </c>
      <c r="AM21" s="162">
        <f>'09a PN vozidiel (žel.)'!AM111*Parametre!$C$171*Parametre!$C$194</f>
        <v>0</v>
      </c>
      <c r="AN21" s="162">
        <f>'09a PN vozidiel (žel.)'!AN111*Parametre!$C$171*Parametre!$C$194</f>
        <v>0</v>
      </c>
      <c r="AO21" s="162">
        <f>'09a PN vozidiel (žel.)'!AO111*Parametre!$C$171*Parametre!$C$194</f>
        <v>0</v>
      </c>
      <c r="AP21" s="162">
        <f>'09a PN vozidiel (žel.)'!AP111*Parametre!$C$171*Parametre!$C$194</f>
        <v>0</v>
      </c>
      <c r="AQ21" s="162">
        <f>'09a PN vozidiel (žel.)'!AQ111*Parametre!$C$171*Parametre!$C$194</f>
        <v>0</v>
      </c>
    </row>
    <row r="22" spans="2:43" x14ac:dyDescent="0.3">
      <c r="B22" s="45" t="s">
        <v>392</v>
      </c>
      <c r="C22" s="51">
        <f t="shared" si="52"/>
        <v>0</v>
      </c>
      <c r="D22" s="162">
        <f>'09a PN vozidiel (žel.)'!D112*Parametre!$C$172*Parametre!$C$194</f>
        <v>0</v>
      </c>
      <c r="E22" s="162">
        <f>'09a PN vozidiel (žel.)'!E112*Parametre!$C$172*Parametre!$C$194</f>
        <v>0</v>
      </c>
      <c r="F22" s="162">
        <f>'09a PN vozidiel (žel.)'!F112*Parametre!$C$172*Parametre!$C$194</f>
        <v>0</v>
      </c>
      <c r="G22" s="162">
        <f>'09a PN vozidiel (žel.)'!G112*Parametre!$C$172*Parametre!$C$194</f>
        <v>0</v>
      </c>
      <c r="H22" s="162">
        <f>'09a PN vozidiel (žel.)'!H112*Parametre!$C$172*Parametre!$C$194</f>
        <v>0</v>
      </c>
      <c r="I22" s="162">
        <f>'09a PN vozidiel (žel.)'!I112*Parametre!$C$172*Parametre!$C$194</f>
        <v>0</v>
      </c>
      <c r="J22" s="162">
        <f>'09a PN vozidiel (žel.)'!J112*Parametre!$C$172*Parametre!$C$194</f>
        <v>0</v>
      </c>
      <c r="K22" s="162">
        <f>'09a PN vozidiel (žel.)'!K112*Parametre!$C$172*Parametre!$C$194</f>
        <v>0</v>
      </c>
      <c r="L22" s="162">
        <f>'09a PN vozidiel (žel.)'!L112*Parametre!$C$172*Parametre!$C$194</f>
        <v>0</v>
      </c>
      <c r="M22" s="162">
        <f>'09a PN vozidiel (žel.)'!M112*Parametre!$C$172*Parametre!$C$194</f>
        <v>0</v>
      </c>
      <c r="N22" s="162">
        <f>'09a PN vozidiel (žel.)'!N112*Parametre!$C$172*Parametre!$C$194</f>
        <v>0</v>
      </c>
      <c r="O22" s="162">
        <f>'09a PN vozidiel (žel.)'!O112*Parametre!$C$172*Parametre!$C$194</f>
        <v>0</v>
      </c>
      <c r="P22" s="162">
        <f>'09a PN vozidiel (žel.)'!P112*Parametre!$C$172*Parametre!$C$194</f>
        <v>0</v>
      </c>
      <c r="Q22" s="162">
        <f>'09a PN vozidiel (žel.)'!Q112*Parametre!$C$172*Parametre!$C$194</f>
        <v>0</v>
      </c>
      <c r="R22" s="162">
        <f>'09a PN vozidiel (žel.)'!R112*Parametre!$C$172*Parametre!$C$194</f>
        <v>0</v>
      </c>
      <c r="S22" s="162">
        <f>'09a PN vozidiel (žel.)'!S112*Parametre!$C$172*Parametre!$C$194</f>
        <v>0</v>
      </c>
      <c r="T22" s="162">
        <f>'09a PN vozidiel (žel.)'!T112*Parametre!$C$172*Parametre!$C$194</f>
        <v>0</v>
      </c>
      <c r="U22" s="162">
        <f>'09a PN vozidiel (žel.)'!U112*Parametre!$C$172*Parametre!$C$194</f>
        <v>0</v>
      </c>
      <c r="V22" s="162">
        <f>'09a PN vozidiel (žel.)'!V112*Parametre!$C$172*Parametre!$C$194</f>
        <v>0</v>
      </c>
      <c r="W22" s="162">
        <f>'09a PN vozidiel (žel.)'!W112*Parametre!$C$172*Parametre!$C$194</f>
        <v>0</v>
      </c>
      <c r="X22" s="162">
        <f>'09a PN vozidiel (žel.)'!X112*Parametre!$C$172*Parametre!$C$194</f>
        <v>0</v>
      </c>
      <c r="Y22" s="162">
        <f>'09a PN vozidiel (žel.)'!Y112*Parametre!$C$172*Parametre!$C$194</f>
        <v>0</v>
      </c>
      <c r="Z22" s="162">
        <f>'09a PN vozidiel (žel.)'!Z112*Parametre!$C$172*Parametre!$C$194</f>
        <v>0</v>
      </c>
      <c r="AA22" s="162">
        <f>'09a PN vozidiel (žel.)'!AA112*Parametre!$C$172*Parametre!$C$194</f>
        <v>0</v>
      </c>
      <c r="AB22" s="162">
        <f>'09a PN vozidiel (žel.)'!AB112*Parametre!$C$172*Parametre!$C$194</f>
        <v>0</v>
      </c>
      <c r="AC22" s="162">
        <f>'09a PN vozidiel (žel.)'!AC112*Parametre!$C$172*Parametre!$C$194</f>
        <v>0</v>
      </c>
      <c r="AD22" s="162">
        <f>'09a PN vozidiel (žel.)'!AD112*Parametre!$C$172*Parametre!$C$194</f>
        <v>0</v>
      </c>
      <c r="AE22" s="162">
        <f>'09a PN vozidiel (žel.)'!AE112*Parametre!$C$172*Parametre!$C$194</f>
        <v>0</v>
      </c>
      <c r="AF22" s="162">
        <f>'09a PN vozidiel (žel.)'!AF112*Parametre!$C$172*Parametre!$C$194</f>
        <v>0</v>
      </c>
      <c r="AG22" s="162">
        <f>'09a PN vozidiel (žel.)'!AG112*Parametre!$C$172*Parametre!$C$194</f>
        <v>0</v>
      </c>
      <c r="AH22" s="162">
        <f>'09a PN vozidiel (žel.)'!AH112*Parametre!$C$172*Parametre!$C$194</f>
        <v>0</v>
      </c>
      <c r="AI22" s="162">
        <f>'09a PN vozidiel (žel.)'!AI112*Parametre!$C$172*Parametre!$C$194</f>
        <v>0</v>
      </c>
      <c r="AJ22" s="162">
        <f>'09a PN vozidiel (žel.)'!AJ112*Parametre!$C$172*Parametre!$C$194</f>
        <v>0</v>
      </c>
      <c r="AK22" s="162">
        <f>'09a PN vozidiel (žel.)'!AK112*Parametre!$C$172*Parametre!$C$194</f>
        <v>0</v>
      </c>
      <c r="AL22" s="162">
        <f>'09a PN vozidiel (žel.)'!AL112*Parametre!$C$172*Parametre!$C$194</f>
        <v>0</v>
      </c>
      <c r="AM22" s="162">
        <f>'09a PN vozidiel (žel.)'!AM112*Parametre!$C$172*Parametre!$C$194</f>
        <v>0</v>
      </c>
      <c r="AN22" s="162">
        <f>'09a PN vozidiel (žel.)'!AN112*Parametre!$C$172*Parametre!$C$194</f>
        <v>0</v>
      </c>
      <c r="AO22" s="162">
        <f>'09a PN vozidiel (žel.)'!AO112*Parametre!$C$172*Parametre!$C$194</f>
        <v>0</v>
      </c>
      <c r="AP22" s="162">
        <f>'09a PN vozidiel (žel.)'!AP112*Parametre!$C$172*Parametre!$C$194</f>
        <v>0</v>
      </c>
      <c r="AQ22" s="162">
        <f>'09a PN vozidiel (žel.)'!AQ112*Parametre!$C$172*Parametre!$C$194</f>
        <v>0</v>
      </c>
    </row>
    <row r="23" spans="2:43" x14ac:dyDescent="0.3">
      <c r="B23" s="46" t="s">
        <v>9</v>
      </c>
      <c r="C23" s="161">
        <f t="shared" si="52"/>
        <v>0</v>
      </c>
      <c r="D23" s="161">
        <f>SUM(D17:D22)</f>
        <v>0</v>
      </c>
      <c r="E23" s="161">
        <f t="shared" ref="E23:AG23" si="53">SUM(E17:E22)</f>
        <v>0</v>
      </c>
      <c r="F23" s="161">
        <f t="shared" si="53"/>
        <v>0</v>
      </c>
      <c r="G23" s="161">
        <f t="shared" si="53"/>
        <v>0</v>
      </c>
      <c r="H23" s="161">
        <f t="shared" si="53"/>
        <v>0</v>
      </c>
      <c r="I23" s="161">
        <f t="shared" si="53"/>
        <v>0</v>
      </c>
      <c r="J23" s="161">
        <f t="shared" si="53"/>
        <v>0</v>
      </c>
      <c r="K23" s="161">
        <f t="shared" si="53"/>
        <v>0</v>
      </c>
      <c r="L23" s="161">
        <f t="shared" si="53"/>
        <v>0</v>
      </c>
      <c r="M23" s="161">
        <f t="shared" si="53"/>
        <v>0</v>
      </c>
      <c r="N23" s="161">
        <f t="shared" si="53"/>
        <v>0</v>
      </c>
      <c r="O23" s="161">
        <f t="shared" si="53"/>
        <v>0</v>
      </c>
      <c r="P23" s="161">
        <f t="shared" si="53"/>
        <v>0</v>
      </c>
      <c r="Q23" s="161">
        <f t="shared" si="53"/>
        <v>0</v>
      </c>
      <c r="R23" s="161">
        <f t="shared" si="53"/>
        <v>0</v>
      </c>
      <c r="S23" s="161">
        <f t="shared" si="53"/>
        <v>0</v>
      </c>
      <c r="T23" s="161">
        <f t="shared" si="53"/>
        <v>0</v>
      </c>
      <c r="U23" s="161">
        <f t="shared" si="53"/>
        <v>0</v>
      </c>
      <c r="V23" s="161">
        <f t="shared" si="53"/>
        <v>0</v>
      </c>
      <c r="W23" s="161">
        <f t="shared" si="53"/>
        <v>0</v>
      </c>
      <c r="X23" s="161">
        <f t="shared" si="53"/>
        <v>0</v>
      </c>
      <c r="Y23" s="161">
        <f t="shared" si="53"/>
        <v>0</v>
      </c>
      <c r="Z23" s="161">
        <f t="shared" si="53"/>
        <v>0</v>
      </c>
      <c r="AA23" s="161">
        <f t="shared" si="53"/>
        <v>0</v>
      </c>
      <c r="AB23" s="161">
        <f t="shared" si="53"/>
        <v>0</v>
      </c>
      <c r="AC23" s="161">
        <f t="shared" si="53"/>
        <v>0</v>
      </c>
      <c r="AD23" s="161">
        <f t="shared" si="53"/>
        <v>0</v>
      </c>
      <c r="AE23" s="161">
        <f t="shared" si="53"/>
        <v>0</v>
      </c>
      <c r="AF23" s="161">
        <f t="shared" si="53"/>
        <v>0</v>
      </c>
      <c r="AG23" s="161">
        <f t="shared" si="53"/>
        <v>0</v>
      </c>
      <c r="AH23" s="161">
        <f t="shared" ref="AH23:AQ23" si="54">SUM(AH17:AH22)</f>
        <v>0</v>
      </c>
      <c r="AI23" s="161">
        <f t="shared" si="54"/>
        <v>0</v>
      </c>
      <c r="AJ23" s="161">
        <f t="shared" si="54"/>
        <v>0</v>
      </c>
      <c r="AK23" s="161">
        <f t="shared" si="54"/>
        <v>0</v>
      </c>
      <c r="AL23" s="161">
        <f t="shared" si="54"/>
        <v>0</v>
      </c>
      <c r="AM23" s="161">
        <f t="shared" si="54"/>
        <v>0</v>
      </c>
      <c r="AN23" s="161">
        <f t="shared" si="54"/>
        <v>0</v>
      </c>
      <c r="AO23" s="161">
        <f t="shared" si="54"/>
        <v>0</v>
      </c>
      <c r="AP23" s="161">
        <f t="shared" si="54"/>
        <v>0</v>
      </c>
      <c r="AQ23" s="161">
        <f t="shared" si="54"/>
        <v>0</v>
      </c>
    </row>
    <row r="26" spans="2:43" x14ac:dyDescent="0.3">
      <c r="B26" s="45"/>
      <c r="C26" s="45"/>
      <c r="D26" s="45" t="s">
        <v>10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</row>
    <row r="27" spans="2:43" x14ac:dyDescent="0.3">
      <c r="B27" s="46" t="s">
        <v>735</v>
      </c>
      <c r="C27" s="46"/>
      <c r="D27" s="47">
        <v>1</v>
      </c>
      <c r="E27" s="47">
        <v>2</v>
      </c>
      <c r="F27" s="47">
        <v>3</v>
      </c>
      <c r="G27" s="47">
        <v>4</v>
      </c>
      <c r="H27" s="47">
        <v>5</v>
      </c>
      <c r="I27" s="47">
        <v>6</v>
      </c>
      <c r="J27" s="47">
        <v>7</v>
      </c>
      <c r="K27" s="47">
        <v>8</v>
      </c>
      <c r="L27" s="47">
        <v>9</v>
      </c>
      <c r="M27" s="47">
        <v>10</v>
      </c>
      <c r="N27" s="47">
        <v>11</v>
      </c>
      <c r="O27" s="47">
        <v>12</v>
      </c>
      <c r="P27" s="47">
        <v>13</v>
      </c>
      <c r="Q27" s="47">
        <v>14</v>
      </c>
      <c r="R27" s="47">
        <v>15</v>
      </c>
      <c r="S27" s="47">
        <v>16</v>
      </c>
      <c r="T27" s="47">
        <v>17</v>
      </c>
      <c r="U27" s="47">
        <v>18</v>
      </c>
      <c r="V27" s="47">
        <v>19</v>
      </c>
      <c r="W27" s="47">
        <v>20</v>
      </c>
      <c r="X27" s="47">
        <v>21</v>
      </c>
      <c r="Y27" s="47">
        <v>22</v>
      </c>
      <c r="Z27" s="47">
        <v>23</v>
      </c>
      <c r="AA27" s="47">
        <v>24</v>
      </c>
      <c r="AB27" s="47">
        <v>25</v>
      </c>
      <c r="AC27" s="47">
        <v>26</v>
      </c>
      <c r="AD27" s="47">
        <v>27</v>
      </c>
      <c r="AE27" s="47">
        <v>28</v>
      </c>
      <c r="AF27" s="47">
        <v>29</v>
      </c>
      <c r="AG27" s="47">
        <v>30</v>
      </c>
      <c r="AH27" s="47">
        <v>31</v>
      </c>
      <c r="AI27" s="47">
        <v>32</v>
      </c>
      <c r="AJ27" s="47">
        <v>33</v>
      </c>
      <c r="AK27" s="47">
        <v>34</v>
      </c>
      <c r="AL27" s="47">
        <v>35</v>
      </c>
      <c r="AM27" s="47">
        <v>36</v>
      </c>
      <c r="AN27" s="47">
        <v>37</v>
      </c>
      <c r="AO27" s="47">
        <v>38</v>
      </c>
      <c r="AP27" s="47">
        <v>39</v>
      </c>
      <c r="AQ27" s="47">
        <v>40</v>
      </c>
    </row>
    <row r="28" spans="2:43" x14ac:dyDescent="0.3">
      <c r="B28" s="48" t="s">
        <v>76</v>
      </c>
      <c r="C28" s="291" t="s">
        <v>9</v>
      </c>
      <c r="D28" s="49">
        <f>D16</f>
        <v>2024</v>
      </c>
      <c r="E28" s="49">
        <f>D28+$D$3</f>
        <v>2025</v>
      </c>
      <c r="F28" s="49">
        <f t="shared" ref="F28" si="55">E28+$D$3</f>
        <v>2026</v>
      </c>
      <c r="G28" s="49">
        <f t="shared" ref="G28" si="56">F28+$D$3</f>
        <v>2027</v>
      </c>
      <c r="H28" s="49">
        <f t="shared" ref="H28" si="57">G28+$D$3</f>
        <v>2028</v>
      </c>
      <c r="I28" s="49">
        <f t="shared" ref="I28" si="58">H28+$D$3</f>
        <v>2029</v>
      </c>
      <c r="J28" s="49">
        <f t="shared" ref="J28" si="59">I28+$D$3</f>
        <v>2030</v>
      </c>
      <c r="K28" s="49">
        <f t="shared" ref="K28" si="60">J28+$D$3</f>
        <v>2031</v>
      </c>
      <c r="L28" s="49">
        <f t="shared" ref="L28" si="61">K28+$D$3</f>
        <v>2032</v>
      </c>
      <c r="M28" s="49">
        <f t="shared" ref="M28" si="62">L28+$D$3</f>
        <v>2033</v>
      </c>
      <c r="N28" s="49">
        <f t="shared" ref="N28" si="63">M28+$D$3</f>
        <v>2034</v>
      </c>
      <c r="O28" s="49">
        <f t="shared" ref="O28" si="64">N28+$D$3</f>
        <v>2035</v>
      </c>
      <c r="P28" s="49">
        <f t="shared" ref="P28" si="65">O28+$D$3</f>
        <v>2036</v>
      </c>
      <c r="Q28" s="49">
        <f t="shared" ref="Q28" si="66">P28+$D$3</f>
        <v>2037</v>
      </c>
      <c r="R28" s="49">
        <f t="shared" ref="R28" si="67">Q28+$D$3</f>
        <v>2038</v>
      </c>
      <c r="S28" s="49">
        <f t="shared" ref="S28" si="68">R28+$D$3</f>
        <v>2039</v>
      </c>
      <c r="T28" s="49">
        <f t="shared" ref="T28" si="69">S28+$D$3</f>
        <v>2040</v>
      </c>
      <c r="U28" s="49">
        <f t="shared" ref="U28" si="70">T28+$D$3</f>
        <v>2041</v>
      </c>
      <c r="V28" s="49">
        <f t="shared" ref="V28" si="71">U28+$D$3</f>
        <v>2042</v>
      </c>
      <c r="W28" s="49">
        <f t="shared" ref="W28" si="72">V28+$D$3</f>
        <v>2043</v>
      </c>
      <c r="X28" s="49">
        <f t="shared" ref="X28" si="73">W28+$D$3</f>
        <v>2044</v>
      </c>
      <c r="Y28" s="49">
        <f t="shared" ref="Y28" si="74">X28+$D$3</f>
        <v>2045</v>
      </c>
      <c r="Z28" s="49">
        <f t="shared" ref="Z28" si="75">Y28+$D$3</f>
        <v>2046</v>
      </c>
      <c r="AA28" s="49">
        <f t="shared" ref="AA28" si="76">Z28+$D$3</f>
        <v>2047</v>
      </c>
      <c r="AB28" s="49">
        <f t="shared" ref="AB28" si="77">AA28+$D$3</f>
        <v>2048</v>
      </c>
      <c r="AC28" s="49">
        <f t="shared" ref="AC28" si="78">AB28+$D$3</f>
        <v>2049</v>
      </c>
      <c r="AD28" s="49">
        <f t="shared" ref="AD28" si="79">AC28+$D$3</f>
        <v>2050</v>
      </c>
      <c r="AE28" s="49">
        <f t="shared" ref="AE28" si="80">AD28+$D$3</f>
        <v>2051</v>
      </c>
      <c r="AF28" s="49">
        <f t="shared" ref="AF28" si="81">AE28+$D$3</f>
        <v>2052</v>
      </c>
      <c r="AG28" s="49">
        <f t="shared" ref="AG28" si="82">AF28+$D$3</f>
        <v>2053</v>
      </c>
      <c r="AH28" s="49">
        <f t="shared" ref="AH28" si="83">AG28+$D$3</f>
        <v>2054</v>
      </c>
      <c r="AI28" s="49">
        <f t="shared" ref="AI28" si="84">AH28+$D$3</f>
        <v>2055</v>
      </c>
      <c r="AJ28" s="49">
        <f t="shared" ref="AJ28" si="85">AI28+$D$3</f>
        <v>2056</v>
      </c>
      <c r="AK28" s="49">
        <f t="shared" ref="AK28" si="86">AJ28+$D$3</f>
        <v>2057</v>
      </c>
      <c r="AL28" s="49">
        <f t="shared" ref="AL28" si="87">AK28+$D$3</f>
        <v>2058</v>
      </c>
      <c r="AM28" s="49">
        <f t="shared" ref="AM28" si="88">AL28+$D$3</f>
        <v>2059</v>
      </c>
      <c r="AN28" s="49">
        <f t="shared" ref="AN28" si="89">AM28+$D$3</f>
        <v>2060</v>
      </c>
      <c r="AO28" s="49">
        <f t="shared" ref="AO28" si="90">AN28+$D$3</f>
        <v>2061</v>
      </c>
      <c r="AP28" s="49">
        <f t="shared" ref="AP28" si="91">AO28+$D$3</f>
        <v>2062</v>
      </c>
      <c r="AQ28" s="49">
        <f t="shared" ref="AQ28" si="92">AP28+$D$3</f>
        <v>2063</v>
      </c>
    </row>
    <row r="29" spans="2:43" x14ac:dyDescent="0.3">
      <c r="B29" s="45" t="s">
        <v>384</v>
      </c>
      <c r="C29" s="51">
        <f t="shared" ref="C29:C35" si="93">SUM(D29:AQ29)</f>
        <v>0</v>
      </c>
      <c r="D29" s="162">
        <f>D5-D17</f>
        <v>0</v>
      </c>
      <c r="E29" s="162">
        <f t="shared" ref="E29:AG34" si="94">E5-E17</f>
        <v>0</v>
      </c>
      <c r="F29" s="162">
        <f t="shared" si="94"/>
        <v>0</v>
      </c>
      <c r="G29" s="162">
        <f t="shared" si="94"/>
        <v>0</v>
      </c>
      <c r="H29" s="162">
        <f t="shared" si="94"/>
        <v>0</v>
      </c>
      <c r="I29" s="162">
        <f t="shared" si="94"/>
        <v>0</v>
      </c>
      <c r="J29" s="162">
        <f t="shared" si="94"/>
        <v>0</v>
      </c>
      <c r="K29" s="162">
        <f t="shared" si="94"/>
        <v>0</v>
      </c>
      <c r="L29" s="162">
        <f t="shared" si="94"/>
        <v>0</v>
      </c>
      <c r="M29" s="162">
        <f t="shared" si="94"/>
        <v>0</v>
      </c>
      <c r="N29" s="162">
        <f t="shared" si="94"/>
        <v>0</v>
      </c>
      <c r="O29" s="162">
        <f t="shared" si="94"/>
        <v>0</v>
      </c>
      <c r="P29" s="162">
        <f t="shared" si="94"/>
        <v>0</v>
      </c>
      <c r="Q29" s="162">
        <f t="shared" si="94"/>
        <v>0</v>
      </c>
      <c r="R29" s="162">
        <f t="shared" si="94"/>
        <v>0</v>
      </c>
      <c r="S29" s="162">
        <f t="shared" si="94"/>
        <v>0</v>
      </c>
      <c r="T29" s="162">
        <f t="shared" si="94"/>
        <v>0</v>
      </c>
      <c r="U29" s="162">
        <f t="shared" si="94"/>
        <v>0</v>
      </c>
      <c r="V29" s="162">
        <f t="shared" si="94"/>
        <v>0</v>
      </c>
      <c r="W29" s="162">
        <f t="shared" si="94"/>
        <v>0</v>
      </c>
      <c r="X29" s="162">
        <f t="shared" si="94"/>
        <v>0</v>
      </c>
      <c r="Y29" s="162">
        <f t="shared" si="94"/>
        <v>0</v>
      </c>
      <c r="Z29" s="162">
        <f t="shared" si="94"/>
        <v>0</v>
      </c>
      <c r="AA29" s="162">
        <f t="shared" si="94"/>
        <v>0</v>
      </c>
      <c r="AB29" s="162">
        <f t="shared" si="94"/>
        <v>0</v>
      </c>
      <c r="AC29" s="162">
        <f t="shared" si="94"/>
        <v>0</v>
      </c>
      <c r="AD29" s="162">
        <f t="shared" si="94"/>
        <v>0</v>
      </c>
      <c r="AE29" s="162">
        <f t="shared" si="94"/>
        <v>0</v>
      </c>
      <c r="AF29" s="162">
        <f t="shared" si="94"/>
        <v>0</v>
      </c>
      <c r="AG29" s="162">
        <f t="shared" si="94"/>
        <v>0</v>
      </c>
      <c r="AH29" s="162">
        <f t="shared" ref="AH29:AQ29" si="95">AH5-AH17</f>
        <v>0</v>
      </c>
      <c r="AI29" s="162">
        <f t="shared" si="95"/>
        <v>0</v>
      </c>
      <c r="AJ29" s="162">
        <f t="shared" si="95"/>
        <v>0</v>
      </c>
      <c r="AK29" s="162">
        <f t="shared" si="95"/>
        <v>0</v>
      </c>
      <c r="AL29" s="162">
        <f t="shared" si="95"/>
        <v>0</v>
      </c>
      <c r="AM29" s="162">
        <f t="shared" si="95"/>
        <v>0</v>
      </c>
      <c r="AN29" s="162">
        <f t="shared" si="95"/>
        <v>0</v>
      </c>
      <c r="AO29" s="162">
        <f t="shared" si="95"/>
        <v>0</v>
      </c>
      <c r="AP29" s="162">
        <f t="shared" si="95"/>
        <v>0</v>
      </c>
      <c r="AQ29" s="162">
        <f t="shared" si="95"/>
        <v>0</v>
      </c>
    </row>
    <row r="30" spans="2:43" x14ac:dyDescent="0.3">
      <c r="B30" s="45" t="s">
        <v>386</v>
      </c>
      <c r="C30" s="51">
        <f t="shared" si="93"/>
        <v>0</v>
      </c>
      <c r="D30" s="162">
        <f t="shared" ref="D30:S34" si="96">D6-D18</f>
        <v>0</v>
      </c>
      <c r="E30" s="162">
        <f t="shared" si="96"/>
        <v>0</v>
      </c>
      <c r="F30" s="162">
        <f t="shared" si="96"/>
        <v>0</v>
      </c>
      <c r="G30" s="162">
        <f t="shared" si="96"/>
        <v>0</v>
      </c>
      <c r="H30" s="162">
        <f t="shared" si="96"/>
        <v>0</v>
      </c>
      <c r="I30" s="162">
        <f t="shared" si="96"/>
        <v>0</v>
      </c>
      <c r="J30" s="162">
        <f t="shared" si="96"/>
        <v>0</v>
      </c>
      <c r="K30" s="162">
        <f t="shared" si="96"/>
        <v>0</v>
      </c>
      <c r="L30" s="162">
        <f t="shared" si="96"/>
        <v>0</v>
      </c>
      <c r="M30" s="162">
        <f t="shared" si="96"/>
        <v>0</v>
      </c>
      <c r="N30" s="162">
        <f t="shared" si="96"/>
        <v>0</v>
      </c>
      <c r="O30" s="162">
        <f t="shared" si="96"/>
        <v>0</v>
      </c>
      <c r="P30" s="162">
        <f t="shared" si="96"/>
        <v>0</v>
      </c>
      <c r="Q30" s="162">
        <f t="shared" si="96"/>
        <v>0</v>
      </c>
      <c r="R30" s="162">
        <f t="shared" si="96"/>
        <v>0</v>
      </c>
      <c r="S30" s="162">
        <f t="shared" si="96"/>
        <v>0</v>
      </c>
      <c r="T30" s="162">
        <f t="shared" si="94"/>
        <v>0</v>
      </c>
      <c r="U30" s="162">
        <f t="shared" si="94"/>
        <v>0</v>
      </c>
      <c r="V30" s="162">
        <f t="shared" si="94"/>
        <v>0</v>
      </c>
      <c r="W30" s="162">
        <f t="shared" si="94"/>
        <v>0</v>
      </c>
      <c r="X30" s="162">
        <f t="shared" si="94"/>
        <v>0</v>
      </c>
      <c r="Y30" s="162">
        <f t="shared" si="94"/>
        <v>0</v>
      </c>
      <c r="Z30" s="162">
        <f t="shared" si="94"/>
        <v>0</v>
      </c>
      <c r="AA30" s="162">
        <f t="shared" si="94"/>
        <v>0</v>
      </c>
      <c r="AB30" s="162">
        <f t="shared" si="94"/>
        <v>0</v>
      </c>
      <c r="AC30" s="162">
        <f t="shared" si="94"/>
        <v>0</v>
      </c>
      <c r="AD30" s="162">
        <f t="shared" si="94"/>
        <v>0</v>
      </c>
      <c r="AE30" s="162">
        <f t="shared" si="94"/>
        <v>0</v>
      </c>
      <c r="AF30" s="162">
        <f t="shared" si="94"/>
        <v>0</v>
      </c>
      <c r="AG30" s="162">
        <f t="shared" si="94"/>
        <v>0</v>
      </c>
      <c r="AH30" s="162">
        <f t="shared" ref="AH30:AQ30" si="97">AH6-AH18</f>
        <v>0</v>
      </c>
      <c r="AI30" s="162">
        <f t="shared" si="97"/>
        <v>0</v>
      </c>
      <c r="AJ30" s="162">
        <f t="shared" si="97"/>
        <v>0</v>
      </c>
      <c r="AK30" s="162">
        <f t="shared" si="97"/>
        <v>0</v>
      </c>
      <c r="AL30" s="162">
        <f t="shared" si="97"/>
        <v>0</v>
      </c>
      <c r="AM30" s="162">
        <f t="shared" si="97"/>
        <v>0</v>
      </c>
      <c r="AN30" s="162">
        <f t="shared" si="97"/>
        <v>0</v>
      </c>
      <c r="AO30" s="162">
        <f t="shared" si="97"/>
        <v>0</v>
      </c>
      <c r="AP30" s="162">
        <f t="shared" si="97"/>
        <v>0</v>
      </c>
      <c r="AQ30" s="162">
        <f t="shared" si="97"/>
        <v>0</v>
      </c>
    </row>
    <row r="31" spans="2:43" x14ac:dyDescent="0.3">
      <c r="B31" s="45" t="s">
        <v>389</v>
      </c>
      <c r="C31" s="51">
        <f t="shared" si="93"/>
        <v>0</v>
      </c>
      <c r="D31" s="162">
        <f t="shared" si="96"/>
        <v>0</v>
      </c>
      <c r="E31" s="162">
        <f t="shared" si="94"/>
        <v>0</v>
      </c>
      <c r="F31" s="162">
        <f t="shared" si="94"/>
        <v>0</v>
      </c>
      <c r="G31" s="162">
        <f t="shared" si="94"/>
        <v>0</v>
      </c>
      <c r="H31" s="162">
        <f t="shared" si="94"/>
        <v>0</v>
      </c>
      <c r="I31" s="162">
        <f t="shared" si="94"/>
        <v>0</v>
      </c>
      <c r="J31" s="162">
        <f t="shared" si="94"/>
        <v>0</v>
      </c>
      <c r="K31" s="162">
        <f t="shared" si="94"/>
        <v>0</v>
      </c>
      <c r="L31" s="162">
        <f t="shared" si="94"/>
        <v>0</v>
      </c>
      <c r="M31" s="162">
        <f t="shared" si="94"/>
        <v>0</v>
      </c>
      <c r="N31" s="162">
        <f t="shared" si="94"/>
        <v>0</v>
      </c>
      <c r="O31" s="162">
        <f t="shared" si="94"/>
        <v>0</v>
      </c>
      <c r="P31" s="162">
        <f t="shared" si="94"/>
        <v>0</v>
      </c>
      <c r="Q31" s="162">
        <f t="shared" si="94"/>
        <v>0</v>
      </c>
      <c r="R31" s="162">
        <f t="shared" si="94"/>
        <v>0</v>
      </c>
      <c r="S31" s="162">
        <f t="shared" si="94"/>
        <v>0</v>
      </c>
      <c r="T31" s="162">
        <f t="shared" si="94"/>
        <v>0</v>
      </c>
      <c r="U31" s="162">
        <f t="shared" si="94"/>
        <v>0</v>
      </c>
      <c r="V31" s="162">
        <f t="shared" si="94"/>
        <v>0</v>
      </c>
      <c r="W31" s="162">
        <f t="shared" si="94"/>
        <v>0</v>
      </c>
      <c r="X31" s="162">
        <f t="shared" si="94"/>
        <v>0</v>
      </c>
      <c r="Y31" s="162">
        <f t="shared" si="94"/>
        <v>0</v>
      </c>
      <c r="Z31" s="162">
        <f t="shared" si="94"/>
        <v>0</v>
      </c>
      <c r="AA31" s="162">
        <f t="shared" si="94"/>
        <v>0</v>
      </c>
      <c r="AB31" s="162">
        <f t="shared" si="94"/>
        <v>0</v>
      </c>
      <c r="AC31" s="162">
        <f t="shared" si="94"/>
        <v>0</v>
      </c>
      <c r="AD31" s="162">
        <f t="shared" si="94"/>
        <v>0</v>
      </c>
      <c r="AE31" s="162">
        <f t="shared" si="94"/>
        <v>0</v>
      </c>
      <c r="AF31" s="162">
        <f t="shared" si="94"/>
        <v>0</v>
      </c>
      <c r="AG31" s="162">
        <f t="shared" si="94"/>
        <v>0</v>
      </c>
      <c r="AH31" s="162">
        <f t="shared" ref="AH31:AQ31" si="98">AH7-AH19</f>
        <v>0</v>
      </c>
      <c r="AI31" s="162">
        <f t="shared" si="98"/>
        <v>0</v>
      </c>
      <c r="AJ31" s="162">
        <f t="shared" si="98"/>
        <v>0</v>
      </c>
      <c r="AK31" s="162">
        <f t="shared" si="98"/>
        <v>0</v>
      </c>
      <c r="AL31" s="162">
        <f t="shared" si="98"/>
        <v>0</v>
      </c>
      <c r="AM31" s="162">
        <f t="shared" si="98"/>
        <v>0</v>
      </c>
      <c r="AN31" s="162">
        <f t="shared" si="98"/>
        <v>0</v>
      </c>
      <c r="AO31" s="162">
        <f t="shared" si="98"/>
        <v>0</v>
      </c>
      <c r="AP31" s="162">
        <f t="shared" si="98"/>
        <v>0</v>
      </c>
      <c r="AQ31" s="162">
        <f t="shared" si="98"/>
        <v>0</v>
      </c>
    </row>
    <row r="32" spans="2:43" x14ac:dyDescent="0.3">
      <c r="B32" s="45" t="s">
        <v>390</v>
      </c>
      <c r="C32" s="51">
        <f t="shared" si="93"/>
        <v>0</v>
      </c>
      <c r="D32" s="162">
        <f t="shared" si="96"/>
        <v>0</v>
      </c>
      <c r="E32" s="162">
        <f t="shared" si="94"/>
        <v>0</v>
      </c>
      <c r="F32" s="162">
        <f t="shared" si="94"/>
        <v>0</v>
      </c>
      <c r="G32" s="162">
        <f t="shared" si="94"/>
        <v>0</v>
      </c>
      <c r="H32" s="162">
        <f t="shared" si="94"/>
        <v>0</v>
      </c>
      <c r="I32" s="162">
        <f t="shared" si="94"/>
        <v>0</v>
      </c>
      <c r="J32" s="162">
        <f t="shared" si="94"/>
        <v>0</v>
      </c>
      <c r="K32" s="162">
        <f t="shared" si="94"/>
        <v>0</v>
      </c>
      <c r="L32" s="162">
        <f t="shared" si="94"/>
        <v>0</v>
      </c>
      <c r="M32" s="162">
        <f t="shared" si="94"/>
        <v>0</v>
      </c>
      <c r="N32" s="162">
        <f t="shared" si="94"/>
        <v>0</v>
      </c>
      <c r="O32" s="162">
        <f t="shared" si="94"/>
        <v>0</v>
      </c>
      <c r="P32" s="162">
        <f t="shared" si="94"/>
        <v>0</v>
      </c>
      <c r="Q32" s="162">
        <f t="shared" si="94"/>
        <v>0</v>
      </c>
      <c r="R32" s="162">
        <f t="shared" si="94"/>
        <v>0</v>
      </c>
      <c r="S32" s="162">
        <f t="shared" si="94"/>
        <v>0</v>
      </c>
      <c r="T32" s="162">
        <f t="shared" si="94"/>
        <v>0</v>
      </c>
      <c r="U32" s="162">
        <f t="shared" si="94"/>
        <v>0</v>
      </c>
      <c r="V32" s="162">
        <f t="shared" si="94"/>
        <v>0</v>
      </c>
      <c r="W32" s="162">
        <f t="shared" si="94"/>
        <v>0</v>
      </c>
      <c r="X32" s="162">
        <f t="shared" si="94"/>
        <v>0</v>
      </c>
      <c r="Y32" s="162">
        <f t="shared" si="94"/>
        <v>0</v>
      </c>
      <c r="Z32" s="162">
        <f t="shared" si="94"/>
        <v>0</v>
      </c>
      <c r="AA32" s="162">
        <f t="shared" si="94"/>
        <v>0</v>
      </c>
      <c r="AB32" s="162">
        <f t="shared" si="94"/>
        <v>0</v>
      </c>
      <c r="AC32" s="162">
        <f t="shared" si="94"/>
        <v>0</v>
      </c>
      <c r="AD32" s="162">
        <f t="shared" si="94"/>
        <v>0</v>
      </c>
      <c r="AE32" s="162">
        <f t="shared" si="94"/>
        <v>0</v>
      </c>
      <c r="AF32" s="162">
        <f t="shared" si="94"/>
        <v>0</v>
      </c>
      <c r="AG32" s="162">
        <f t="shared" si="94"/>
        <v>0</v>
      </c>
      <c r="AH32" s="162">
        <f t="shared" ref="AH32:AQ32" si="99">AH8-AH20</f>
        <v>0</v>
      </c>
      <c r="AI32" s="162">
        <f t="shared" si="99"/>
        <v>0</v>
      </c>
      <c r="AJ32" s="162">
        <f t="shared" si="99"/>
        <v>0</v>
      </c>
      <c r="AK32" s="162">
        <f t="shared" si="99"/>
        <v>0</v>
      </c>
      <c r="AL32" s="162">
        <f t="shared" si="99"/>
        <v>0</v>
      </c>
      <c r="AM32" s="162">
        <f t="shared" si="99"/>
        <v>0</v>
      </c>
      <c r="AN32" s="162">
        <f t="shared" si="99"/>
        <v>0</v>
      </c>
      <c r="AO32" s="162">
        <f t="shared" si="99"/>
        <v>0</v>
      </c>
      <c r="AP32" s="162">
        <f t="shared" si="99"/>
        <v>0</v>
      </c>
      <c r="AQ32" s="162">
        <f t="shared" si="99"/>
        <v>0</v>
      </c>
    </row>
    <row r="33" spans="2:43" x14ac:dyDescent="0.3">
      <c r="B33" s="45" t="s">
        <v>391</v>
      </c>
      <c r="C33" s="51">
        <f t="shared" si="93"/>
        <v>0</v>
      </c>
      <c r="D33" s="162">
        <f t="shared" si="96"/>
        <v>0</v>
      </c>
      <c r="E33" s="162">
        <f t="shared" si="94"/>
        <v>0</v>
      </c>
      <c r="F33" s="162">
        <f t="shared" si="94"/>
        <v>0</v>
      </c>
      <c r="G33" s="162">
        <f t="shared" si="94"/>
        <v>0</v>
      </c>
      <c r="H33" s="162">
        <f t="shared" si="94"/>
        <v>0</v>
      </c>
      <c r="I33" s="162">
        <f t="shared" si="94"/>
        <v>0</v>
      </c>
      <c r="J33" s="162">
        <f t="shared" si="94"/>
        <v>0</v>
      </c>
      <c r="K33" s="162">
        <f t="shared" si="94"/>
        <v>0</v>
      </c>
      <c r="L33" s="162">
        <f t="shared" si="94"/>
        <v>0</v>
      </c>
      <c r="M33" s="162">
        <f t="shared" si="94"/>
        <v>0</v>
      </c>
      <c r="N33" s="162">
        <f t="shared" si="94"/>
        <v>0</v>
      </c>
      <c r="O33" s="162">
        <f t="shared" si="94"/>
        <v>0</v>
      </c>
      <c r="P33" s="162">
        <f t="shared" si="94"/>
        <v>0</v>
      </c>
      <c r="Q33" s="162">
        <f t="shared" si="94"/>
        <v>0</v>
      </c>
      <c r="R33" s="162">
        <f t="shared" si="94"/>
        <v>0</v>
      </c>
      <c r="S33" s="162">
        <f t="shared" si="94"/>
        <v>0</v>
      </c>
      <c r="T33" s="162">
        <f t="shared" si="94"/>
        <v>0</v>
      </c>
      <c r="U33" s="162">
        <f t="shared" si="94"/>
        <v>0</v>
      </c>
      <c r="V33" s="162">
        <f t="shared" si="94"/>
        <v>0</v>
      </c>
      <c r="W33" s="162">
        <f t="shared" si="94"/>
        <v>0</v>
      </c>
      <c r="X33" s="162">
        <f t="shared" si="94"/>
        <v>0</v>
      </c>
      <c r="Y33" s="162">
        <f t="shared" si="94"/>
        <v>0</v>
      </c>
      <c r="Z33" s="162">
        <f t="shared" si="94"/>
        <v>0</v>
      </c>
      <c r="AA33" s="162">
        <f t="shared" si="94"/>
        <v>0</v>
      </c>
      <c r="AB33" s="162">
        <f t="shared" si="94"/>
        <v>0</v>
      </c>
      <c r="AC33" s="162">
        <f t="shared" si="94"/>
        <v>0</v>
      </c>
      <c r="AD33" s="162">
        <f t="shared" si="94"/>
        <v>0</v>
      </c>
      <c r="AE33" s="162">
        <f t="shared" si="94"/>
        <v>0</v>
      </c>
      <c r="AF33" s="162">
        <f t="shared" si="94"/>
        <v>0</v>
      </c>
      <c r="AG33" s="162">
        <f>AG9-AG21</f>
        <v>0</v>
      </c>
      <c r="AH33" s="162">
        <f t="shared" ref="AH33:AQ33" si="100">AH9-AH21</f>
        <v>0</v>
      </c>
      <c r="AI33" s="162">
        <f t="shared" si="100"/>
        <v>0</v>
      </c>
      <c r="AJ33" s="162">
        <f t="shared" si="100"/>
        <v>0</v>
      </c>
      <c r="AK33" s="162">
        <f t="shared" si="100"/>
        <v>0</v>
      </c>
      <c r="AL33" s="162">
        <f t="shared" si="100"/>
        <v>0</v>
      </c>
      <c r="AM33" s="162">
        <f t="shared" si="100"/>
        <v>0</v>
      </c>
      <c r="AN33" s="162">
        <f t="shared" si="100"/>
        <v>0</v>
      </c>
      <c r="AO33" s="162">
        <f t="shared" si="100"/>
        <v>0</v>
      </c>
      <c r="AP33" s="162">
        <f t="shared" si="100"/>
        <v>0</v>
      </c>
      <c r="AQ33" s="162">
        <f t="shared" si="100"/>
        <v>0</v>
      </c>
    </row>
    <row r="34" spans="2:43" x14ac:dyDescent="0.3">
      <c r="B34" s="45" t="s">
        <v>392</v>
      </c>
      <c r="C34" s="51">
        <f t="shared" si="93"/>
        <v>0</v>
      </c>
      <c r="D34" s="162">
        <f t="shared" si="96"/>
        <v>0</v>
      </c>
      <c r="E34" s="162">
        <f t="shared" si="94"/>
        <v>0</v>
      </c>
      <c r="F34" s="162">
        <f t="shared" si="94"/>
        <v>0</v>
      </c>
      <c r="G34" s="162">
        <f t="shared" si="94"/>
        <v>0</v>
      </c>
      <c r="H34" s="162">
        <f t="shared" si="94"/>
        <v>0</v>
      </c>
      <c r="I34" s="162">
        <f t="shared" si="94"/>
        <v>0</v>
      </c>
      <c r="J34" s="162">
        <f t="shared" si="94"/>
        <v>0</v>
      </c>
      <c r="K34" s="162">
        <f t="shared" si="94"/>
        <v>0</v>
      </c>
      <c r="L34" s="162">
        <f t="shared" si="94"/>
        <v>0</v>
      </c>
      <c r="M34" s="162">
        <f t="shared" si="94"/>
        <v>0</v>
      </c>
      <c r="N34" s="162">
        <f t="shared" si="94"/>
        <v>0</v>
      </c>
      <c r="O34" s="162">
        <f t="shared" si="94"/>
        <v>0</v>
      </c>
      <c r="P34" s="162">
        <f t="shared" si="94"/>
        <v>0</v>
      </c>
      <c r="Q34" s="162">
        <f t="shared" si="94"/>
        <v>0</v>
      </c>
      <c r="R34" s="162">
        <f t="shared" si="94"/>
        <v>0</v>
      </c>
      <c r="S34" s="162">
        <f t="shared" si="94"/>
        <v>0</v>
      </c>
      <c r="T34" s="162">
        <f t="shared" si="94"/>
        <v>0</v>
      </c>
      <c r="U34" s="162">
        <f t="shared" si="94"/>
        <v>0</v>
      </c>
      <c r="V34" s="162">
        <f t="shared" si="94"/>
        <v>0</v>
      </c>
      <c r="W34" s="162">
        <f t="shared" si="94"/>
        <v>0</v>
      </c>
      <c r="X34" s="162">
        <f t="shared" si="94"/>
        <v>0</v>
      </c>
      <c r="Y34" s="162">
        <f t="shared" si="94"/>
        <v>0</v>
      </c>
      <c r="Z34" s="162">
        <f t="shared" si="94"/>
        <v>0</v>
      </c>
      <c r="AA34" s="162">
        <f t="shared" si="94"/>
        <v>0</v>
      </c>
      <c r="AB34" s="162">
        <f t="shared" si="94"/>
        <v>0</v>
      </c>
      <c r="AC34" s="162">
        <f t="shared" si="94"/>
        <v>0</v>
      </c>
      <c r="AD34" s="162">
        <f t="shared" si="94"/>
        <v>0</v>
      </c>
      <c r="AE34" s="162">
        <f t="shared" si="94"/>
        <v>0</v>
      </c>
      <c r="AF34" s="162">
        <f t="shared" si="94"/>
        <v>0</v>
      </c>
      <c r="AG34" s="162">
        <f t="shared" si="94"/>
        <v>0</v>
      </c>
      <c r="AH34" s="162">
        <f t="shared" ref="AH34:AQ34" si="101">AH10-AH22</f>
        <v>0</v>
      </c>
      <c r="AI34" s="162">
        <f t="shared" si="101"/>
        <v>0</v>
      </c>
      <c r="AJ34" s="162">
        <f t="shared" si="101"/>
        <v>0</v>
      </c>
      <c r="AK34" s="162">
        <f t="shared" si="101"/>
        <v>0</v>
      </c>
      <c r="AL34" s="162">
        <f t="shared" si="101"/>
        <v>0</v>
      </c>
      <c r="AM34" s="162">
        <f t="shared" si="101"/>
        <v>0</v>
      </c>
      <c r="AN34" s="162">
        <f t="shared" si="101"/>
        <v>0</v>
      </c>
      <c r="AO34" s="162">
        <f t="shared" si="101"/>
        <v>0</v>
      </c>
      <c r="AP34" s="162">
        <f t="shared" si="101"/>
        <v>0</v>
      </c>
      <c r="AQ34" s="162">
        <f t="shared" si="101"/>
        <v>0</v>
      </c>
    </row>
    <row r="35" spans="2:43" x14ac:dyDescent="0.3">
      <c r="B35" s="46" t="s">
        <v>9</v>
      </c>
      <c r="C35" s="161">
        <f t="shared" si="93"/>
        <v>0</v>
      </c>
      <c r="D35" s="161">
        <f t="shared" ref="D35:AG35" si="102">SUM(D29:D33)</f>
        <v>0</v>
      </c>
      <c r="E35" s="161">
        <f t="shared" si="102"/>
        <v>0</v>
      </c>
      <c r="F35" s="161">
        <f t="shared" si="102"/>
        <v>0</v>
      </c>
      <c r="G35" s="161">
        <f t="shared" si="102"/>
        <v>0</v>
      </c>
      <c r="H35" s="161">
        <f t="shared" si="102"/>
        <v>0</v>
      </c>
      <c r="I35" s="161">
        <f t="shared" si="102"/>
        <v>0</v>
      </c>
      <c r="J35" s="161">
        <f t="shared" si="102"/>
        <v>0</v>
      </c>
      <c r="K35" s="161">
        <f t="shared" si="102"/>
        <v>0</v>
      </c>
      <c r="L35" s="161">
        <f t="shared" si="102"/>
        <v>0</v>
      </c>
      <c r="M35" s="161">
        <f t="shared" si="102"/>
        <v>0</v>
      </c>
      <c r="N35" s="161">
        <f t="shared" si="102"/>
        <v>0</v>
      </c>
      <c r="O35" s="161">
        <f t="shared" si="102"/>
        <v>0</v>
      </c>
      <c r="P35" s="161">
        <f t="shared" si="102"/>
        <v>0</v>
      </c>
      <c r="Q35" s="161">
        <f t="shared" si="102"/>
        <v>0</v>
      </c>
      <c r="R35" s="161">
        <f t="shared" si="102"/>
        <v>0</v>
      </c>
      <c r="S35" s="161">
        <f t="shared" si="102"/>
        <v>0</v>
      </c>
      <c r="T35" s="161">
        <f t="shared" si="102"/>
        <v>0</v>
      </c>
      <c r="U35" s="161">
        <f t="shared" si="102"/>
        <v>0</v>
      </c>
      <c r="V35" s="161">
        <f t="shared" si="102"/>
        <v>0</v>
      </c>
      <c r="W35" s="161">
        <f t="shared" si="102"/>
        <v>0</v>
      </c>
      <c r="X35" s="161">
        <f t="shared" si="102"/>
        <v>0</v>
      </c>
      <c r="Y35" s="161">
        <f t="shared" si="102"/>
        <v>0</v>
      </c>
      <c r="Z35" s="161">
        <f t="shared" si="102"/>
        <v>0</v>
      </c>
      <c r="AA35" s="161">
        <f t="shared" si="102"/>
        <v>0</v>
      </c>
      <c r="AB35" s="161">
        <f t="shared" si="102"/>
        <v>0</v>
      </c>
      <c r="AC35" s="161">
        <f t="shared" si="102"/>
        <v>0</v>
      </c>
      <c r="AD35" s="161">
        <f t="shared" si="102"/>
        <v>0</v>
      </c>
      <c r="AE35" s="161">
        <f t="shared" si="102"/>
        <v>0</v>
      </c>
      <c r="AF35" s="161">
        <f t="shared" si="102"/>
        <v>0</v>
      </c>
      <c r="AG35" s="161">
        <f t="shared" si="102"/>
        <v>0</v>
      </c>
      <c r="AH35" s="161">
        <f t="shared" ref="AH35:AQ35" si="103">SUM(AH29:AH33)</f>
        <v>0</v>
      </c>
      <c r="AI35" s="161">
        <f t="shared" si="103"/>
        <v>0</v>
      </c>
      <c r="AJ35" s="161">
        <f t="shared" si="103"/>
        <v>0</v>
      </c>
      <c r="AK35" s="161">
        <f t="shared" si="103"/>
        <v>0</v>
      </c>
      <c r="AL35" s="161">
        <f t="shared" si="103"/>
        <v>0</v>
      </c>
      <c r="AM35" s="161">
        <f t="shared" si="103"/>
        <v>0</v>
      </c>
      <c r="AN35" s="161">
        <f t="shared" si="103"/>
        <v>0</v>
      </c>
      <c r="AO35" s="161">
        <f t="shared" si="103"/>
        <v>0</v>
      </c>
      <c r="AP35" s="161">
        <f t="shared" si="103"/>
        <v>0</v>
      </c>
      <c r="AQ35" s="161">
        <f t="shared" si="103"/>
        <v>0</v>
      </c>
    </row>
    <row r="38" spans="2:43" x14ac:dyDescent="0.3">
      <c r="B38" s="45"/>
      <c r="C38" s="45"/>
      <c r="D38" s="45" t="s">
        <v>10</v>
      </c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</row>
    <row r="39" spans="2:43" x14ac:dyDescent="0.3">
      <c r="B39" s="46" t="s">
        <v>737</v>
      </c>
      <c r="C39" s="46"/>
      <c r="D39" s="47">
        <v>1</v>
      </c>
      <c r="E39" s="47">
        <v>2</v>
      </c>
      <c r="F39" s="47">
        <v>3</v>
      </c>
      <c r="G39" s="47">
        <v>4</v>
      </c>
      <c r="H39" s="47">
        <v>5</v>
      </c>
      <c r="I39" s="47">
        <v>6</v>
      </c>
      <c r="J39" s="47">
        <v>7</v>
      </c>
      <c r="K39" s="47">
        <v>8</v>
      </c>
      <c r="L39" s="47">
        <v>9</v>
      </c>
      <c r="M39" s="47">
        <v>10</v>
      </c>
      <c r="N39" s="47">
        <v>11</v>
      </c>
      <c r="O39" s="47">
        <v>12</v>
      </c>
      <c r="P39" s="47">
        <v>13</v>
      </c>
      <c r="Q39" s="47">
        <v>14</v>
      </c>
      <c r="R39" s="47">
        <v>15</v>
      </c>
      <c r="S39" s="47">
        <v>16</v>
      </c>
      <c r="T39" s="47">
        <v>17</v>
      </c>
      <c r="U39" s="47">
        <v>18</v>
      </c>
      <c r="V39" s="47">
        <v>19</v>
      </c>
      <c r="W39" s="47">
        <v>20</v>
      </c>
      <c r="X39" s="47">
        <v>21</v>
      </c>
      <c r="Y39" s="47">
        <v>22</v>
      </c>
      <c r="Z39" s="47">
        <v>23</v>
      </c>
      <c r="AA39" s="47">
        <v>24</v>
      </c>
      <c r="AB39" s="47">
        <v>25</v>
      </c>
      <c r="AC39" s="47">
        <v>26</v>
      </c>
      <c r="AD39" s="47">
        <v>27</v>
      </c>
      <c r="AE39" s="47">
        <v>28</v>
      </c>
      <c r="AF39" s="47">
        <v>29</v>
      </c>
      <c r="AG39" s="47">
        <v>30</v>
      </c>
      <c r="AH39" s="47">
        <v>31</v>
      </c>
      <c r="AI39" s="47">
        <v>32</v>
      </c>
      <c r="AJ39" s="47">
        <v>33</v>
      </c>
      <c r="AK39" s="47">
        <v>34</v>
      </c>
      <c r="AL39" s="47">
        <v>35</v>
      </c>
      <c r="AM39" s="47">
        <v>36</v>
      </c>
      <c r="AN39" s="47">
        <v>37</v>
      </c>
      <c r="AO39" s="47">
        <v>38</v>
      </c>
      <c r="AP39" s="47">
        <v>39</v>
      </c>
      <c r="AQ39" s="47">
        <v>40</v>
      </c>
    </row>
    <row r="40" spans="2:43" x14ac:dyDescent="0.3">
      <c r="B40" s="48" t="s">
        <v>38</v>
      </c>
      <c r="C40" s="291" t="s">
        <v>9</v>
      </c>
      <c r="D40" s="49">
        <f>D4</f>
        <v>2024</v>
      </c>
      <c r="E40" s="49">
        <f>D40+$D$3</f>
        <v>2025</v>
      </c>
      <c r="F40" s="49">
        <f t="shared" ref="F40" si="104">E40+$D$3</f>
        <v>2026</v>
      </c>
      <c r="G40" s="49">
        <f t="shared" ref="G40" si="105">F40+$D$3</f>
        <v>2027</v>
      </c>
      <c r="H40" s="49">
        <f t="shared" ref="H40" si="106">G40+$D$3</f>
        <v>2028</v>
      </c>
      <c r="I40" s="49">
        <f t="shared" ref="I40" si="107">H40+$D$3</f>
        <v>2029</v>
      </c>
      <c r="J40" s="49">
        <f t="shared" ref="J40" si="108">I40+$D$3</f>
        <v>2030</v>
      </c>
      <c r="K40" s="49">
        <f t="shared" ref="K40" si="109">J40+$D$3</f>
        <v>2031</v>
      </c>
      <c r="L40" s="49">
        <f t="shared" ref="L40" si="110">K40+$D$3</f>
        <v>2032</v>
      </c>
      <c r="M40" s="49">
        <f t="shared" ref="M40" si="111">L40+$D$3</f>
        <v>2033</v>
      </c>
      <c r="N40" s="49">
        <f t="shared" ref="N40" si="112">M40+$D$3</f>
        <v>2034</v>
      </c>
      <c r="O40" s="49">
        <f t="shared" ref="O40" si="113">N40+$D$3</f>
        <v>2035</v>
      </c>
      <c r="P40" s="49">
        <f t="shared" ref="P40" si="114">O40+$D$3</f>
        <v>2036</v>
      </c>
      <c r="Q40" s="49">
        <f t="shared" ref="Q40" si="115">P40+$D$3</f>
        <v>2037</v>
      </c>
      <c r="R40" s="49">
        <f t="shared" ref="R40" si="116">Q40+$D$3</f>
        <v>2038</v>
      </c>
      <c r="S40" s="49">
        <f t="shared" ref="S40" si="117">R40+$D$3</f>
        <v>2039</v>
      </c>
      <c r="T40" s="49">
        <f t="shared" ref="T40" si="118">S40+$D$3</f>
        <v>2040</v>
      </c>
      <c r="U40" s="49">
        <f t="shared" ref="U40" si="119">T40+$D$3</f>
        <v>2041</v>
      </c>
      <c r="V40" s="49">
        <f t="shared" ref="V40" si="120">U40+$D$3</f>
        <v>2042</v>
      </c>
      <c r="W40" s="49">
        <f t="shared" ref="W40" si="121">V40+$D$3</f>
        <v>2043</v>
      </c>
      <c r="X40" s="49">
        <f t="shared" ref="X40" si="122">W40+$D$3</f>
        <v>2044</v>
      </c>
      <c r="Y40" s="49">
        <f t="shared" ref="Y40" si="123">X40+$D$3</f>
        <v>2045</v>
      </c>
      <c r="Z40" s="49">
        <f t="shared" ref="Z40" si="124">Y40+$D$3</f>
        <v>2046</v>
      </c>
      <c r="AA40" s="49">
        <f t="shared" ref="AA40" si="125">Z40+$D$3</f>
        <v>2047</v>
      </c>
      <c r="AB40" s="49">
        <f t="shared" ref="AB40" si="126">AA40+$D$3</f>
        <v>2048</v>
      </c>
      <c r="AC40" s="49">
        <f t="shared" ref="AC40" si="127">AB40+$D$3</f>
        <v>2049</v>
      </c>
      <c r="AD40" s="49">
        <f t="shared" ref="AD40" si="128">AC40+$D$3</f>
        <v>2050</v>
      </c>
      <c r="AE40" s="49">
        <f t="shared" ref="AE40" si="129">AD40+$D$3</f>
        <v>2051</v>
      </c>
      <c r="AF40" s="49">
        <f t="shared" ref="AF40" si="130">AE40+$D$3</f>
        <v>2052</v>
      </c>
      <c r="AG40" s="49">
        <f t="shared" ref="AG40" si="131">AF40+$D$3</f>
        <v>2053</v>
      </c>
      <c r="AH40" s="49">
        <f t="shared" ref="AH40" si="132">AG40+$D$3</f>
        <v>2054</v>
      </c>
      <c r="AI40" s="49">
        <f t="shared" ref="AI40" si="133">AH40+$D$3</f>
        <v>2055</v>
      </c>
      <c r="AJ40" s="49">
        <f t="shared" ref="AJ40" si="134">AI40+$D$3</f>
        <v>2056</v>
      </c>
      <c r="AK40" s="49">
        <f t="shared" ref="AK40" si="135">AJ40+$D$3</f>
        <v>2057</v>
      </c>
      <c r="AL40" s="49">
        <f t="shared" ref="AL40" si="136">AK40+$D$3</f>
        <v>2058</v>
      </c>
      <c r="AM40" s="49">
        <f t="shared" ref="AM40" si="137">AL40+$D$3</f>
        <v>2059</v>
      </c>
      <c r="AN40" s="49">
        <f t="shared" ref="AN40" si="138">AM40+$D$3</f>
        <v>2060</v>
      </c>
      <c r="AO40" s="49">
        <f t="shared" ref="AO40" si="139">AN40+$D$3</f>
        <v>2061</v>
      </c>
      <c r="AP40" s="49">
        <f t="shared" ref="AP40" si="140">AO40+$D$3</f>
        <v>2062</v>
      </c>
      <c r="AQ40" s="49">
        <f t="shared" ref="AQ40" si="141">AP40+$D$3</f>
        <v>2063</v>
      </c>
    </row>
    <row r="41" spans="2:43" ht="11.65" x14ac:dyDescent="0.4">
      <c r="B41" s="395" t="s">
        <v>706</v>
      </c>
      <c r="C41" s="51">
        <f t="shared" ref="C41:C48" si="142">SUM(D41:AQ41)</f>
        <v>0</v>
      </c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</row>
    <row r="42" spans="2:43" ht="11.65" x14ac:dyDescent="0.4">
      <c r="B42" s="395" t="s">
        <v>707</v>
      </c>
      <c r="C42" s="51">
        <f t="shared" si="142"/>
        <v>0</v>
      </c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0"/>
      <c r="AO42" s="160"/>
      <c r="AP42" s="160"/>
      <c r="AQ42" s="160"/>
    </row>
    <row r="43" spans="2:43" ht="11.65" x14ac:dyDescent="0.4">
      <c r="B43" s="395" t="s">
        <v>708</v>
      </c>
      <c r="C43" s="51">
        <f t="shared" si="142"/>
        <v>0</v>
      </c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0"/>
      <c r="AK43" s="160"/>
      <c r="AL43" s="160"/>
      <c r="AM43" s="160"/>
      <c r="AN43" s="160"/>
      <c r="AO43" s="160"/>
      <c r="AP43" s="160"/>
      <c r="AQ43" s="160"/>
    </row>
    <row r="44" spans="2:43" ht="11.65" x14ac:dyDescent="0.4">
      <c r="B44" s="395" t="s">
        <v>709</v>
      </c>
      <c r="C44" s="51">
        <f t="shared" si="142"/>
        <v>0</v>
      </c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0"/>
      <c r="AK44" s="160"/>
      <c r="AL44" s="160"/>
      <c r="AM44" s="160"/>
      <c r="AN44" s="160"/>
      <c r="AO44" s="160"/>
      <c r="AP44" s="160"/>
      <c r="AQ44" s="160"/>
    </row>
    <row r="45" spans="2:43" ht="11.65" x14ac:dyDescent="0.4">
      <c r="B45" s="395" t="s">
        <v>164</v>
      </c>
      <c r="C45" s="51">
        <f t="shared" si="142"/>
        <v>0</v>
      </c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  <c r="AO45" s="160"/>
      <c r="AP45" s="160"/>
      <c r="AQ45" s="160"/>
    </row>
    <row r="46" spans="2:43" ht="11.65" customHeight="1" x14ac:dyDescent="0.3">
      <c r="B46" s="395" t="s">
        <v>161</v>
      </c>
      <c r="C46" s="51">
        <f t="shared" si="142"/>
        <v>0</v>
      </c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</row>
    <row r="47" spans="2:43" ht="11.65" x14ac:dyDescent="0.4">
      <c r="B47" s="395" t="s">
        <v>165</v>
      </c>
      <c r="C47" s="51">
        <f t="shared" si="142"/>
        <v>0</v>
      </c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60"/>
      <c r="AL47" s="160"/>
      <c r="AM47" s="160"/>
      <c r="AN47" s="160"/>
      <c r="AO47" s="160"/>
      <c r="AP47" s="160"/>
      <c r="AQ47" s="160"/>
    </row>
    <row r="48" spans="2:43" x14ac:dyDescent="0.3">
      <c r="B48" s="46" t="s">
        <v>9</v>
      </c>
      <c r="C48" s="161">
        <f t="shared" si="142"/>
        <v>0</v>
      </c>
      <c r="D48" s="161">
        <f t="shared" ref="D48:AG48" si="143">SUM(D41:D47)</f>
        <v>0</v>
      </c>
      <c r="E48" s="161">
        <f t="shared" si="143"/>
        <v>0</v>
      </c>
      <c r="F48" s="161">
        <f t="shared" si="143"/>
        <v>0</v>
      </c>
      <c r="G48" s="161">
        <f t="shared" si="143"/>
        <v>0</v>
      </c>
      <c r="H48" s="161">
        <f t="shared" si="143"/>
        <v>0</v>
      </c>
      <c r="I48" s="161">
        <f t="shared" si="143"/>
        <v>0</v>
      </c>
      <c r="J48" s="161">
        <f t="shared" si="143"/>
        <v>0</v>
      </c>
      <c r="K48" s="161">
        <f t="shared" si="143"/>
        <v>0</v>
      </c>
      <c r="L48" s="161">
        <f t="shared" si="143"/>
        <v>0</v>
      </c>
      <c r="M48" s="161">
        <f t="shared" si="143"/>
        <v>0</v>
      </c>
      <c r="N48" s="161">
        <f t="shared" si="143"/>
        <v>0</v>
      </c>
      <c r="O48" s="161">
        <f t="shared" si="143"/>
        <v>0</v>
      </c>
      <c r="P48" s="161">
        <f t="shared" si="143"/>
        <v>0</v>
      </c>
      <c r="Q48" s="161">
        <f t="shared" si="143"/>
        <v>0</v>
      </c>
      <c r="R48" s="161">
        <f t="shared" si="143"/>
        <v>0</v>
      </c>
      <c r="S48" s="161">
        <f t="shared" si="143"/>
        <v>0</v>
      </c>
      <c r="T48" s="161">
        <f t="shared" si="143"/>
        <v>0</v>
      </c>
      <c r="U48" s="161">
        <f t="shared" si="143"/>
        <v>0</v>
      </c>
      <c r="V48" s="161">
        <f t="shared" si="143"/>
        <v>0</v>
      </c>
      <c r="W48" s="161">
        <f t="shared" si="143"/>
        <v>0</v>
      </c>
      <c r="X48" s="161">
        <f t="shared" si="143"/>
        <v>0</v>
      </c>
      <c r="Y48" s="161">
        <f t="shared" si="143"/>
        <v>0</v>
      </c>
      <c r="Z48" s="161">
        <f t="shared" si="143"/>
        <v>0</v>
      </c>
      <c r="AA48" s="161">
        <f t="shared" si="143"/>
        <v>0</v>
      </c>
      <c r="AB48" s="161">
        <f t="shared" si="143"/>
        <v>0</v>
      </c>
      <c r="AC48" s="161">
        <f t="shared" si="143"/>
        <v>0</v>
      </c>
      <c r="AD48" s="161">
        <f t="shared" si="143"/>
        <v>0</v>
      </c>
      <c r="AE48" s="161">
        <f t="shared" si="143"/>
        <v>0</v>
      </c>
      <c r="AF48" s="161">
        <f t="shared" si="143"/>
        <v>0</v>
      </c>
      <c r="AG48" s="161">
        <f t="shared" si="143"/>
        <v>0</v>
      </c>
      <c r="AH48" s="161">
        <f t="shared" ref="AH48:AQ48" si="144">SUM(AH41:AH47)</f>
        <v>0</v>
      </c>
      <c r="AI48" s="161">
        <f t="shared" si="144"/>
        <v>0</v>
      </c>
      <c r="AJ48" s="161">
        <f t="shared" si="144"/>
        <v>0</v>
      </c>
      <c r="AK48" s="161">
        <f t="shared" si="144"/>
        <v>0</v>
      </c>
      <c r="AL48" s="161">
        <f t="shared" si="144"/>
        <v>0</v>
      </c>
      <c r="AM48" s="161">
        <f t="shared" si="144"/>
        <v>0</v>
      </c>
      <c r="AN48" s="161">
        <f t="shared" si="144"/>
        <v>0</v>
      </c>
      <c r="AO48" s="161">
        <f t="shared" si="144"/>
        <v>0</v>
      </c>
      <c r="AP48" s="161">
        <f t="shared" si="144"/>
        <v>0</v>
      </c>
      <c r="AQ48" s="161">
        <f t="shared" si="144"/>
        <v>0</v>
      </c>
    </row>
    <row r="51" spans="2:43" x14ac:dyDescent="0.3">
      <c r="B51" s="45"/>
      <c r="C51" s="45"/>
      <c r="D51" s="45" t="s">
        <v>10</v>
      </c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</row>
    <row r="52" spans="2:43" x14ac:dyDescent="0.3">
      <c r="B52" s="46" t="s">
        <v>738</v>
      </c>
      <c r="C52" s="46"/>
      <c r="D52" s="47">
        <v>1</v>
      </c>
      <c r="E52" s="47">
        <v>2</v>
      </c>
      <c r="F52" s="47">
        <v>3</v>
      </c>
      <c r="G52" s="47">
        <v>4</v>
      </c>
      <c r="H52" s="47">
        <v>5</v>
      </c>
      <c r="I52" s="47">
        <v>6</v>
      </c>
      <c r="J52" s="47">
        <v>7</v>
      </c>
      <c r="K52" s="47">
        <v>8</v>
      </c>
      <c r="L52" s="47">
        <v>9</v>
      </c>
      <c r="M52" s="47">
        <v>10</v>
      </c>
      <c r="N52" s="47">
        <v>11</v>
      </c>
      <c r="O52" s="47">
        <v>12</v>
      </c>
      <c r="P52" s="47">
        <v>13</v>
      </c>
      <c r="Q52" s="47">
        <v>14</v>
      </c>
      <c r="R52" s="47">
        <v>15</v>
      </c>
      <c r="S52" s="47">
        <v>16</v>
      </c>
      <c r="T52" s="47">
        <v>17</v>
      </c>
      <c r="U52" s="47">
        <v>18</v>
      </c>
      <c r="V52" s="47">
        <v>19</v>
      </c>
      <c r="W52" s="47">
        <v>20</v>
      </c>
      <c r="X52" s="47">
        <v>21</v>
      </c>
      <c r="Y52" s="47">
        <v>22</v>
      </c>
      <c r="Z52" s="47">
        <v>23</v>
      </c>
      <c r="AA52" s="47">
        <v>24</v>
      </c>
      <c r="AB52" s="47">
        <v>25</v>
      </c>
      <c r="AC52" s="47">
        <v>26</v>
      </c>
      <c r="AD52" s="47">
        <v>27</v>
      </c>
      <c r="AE52" s="47">
        <v>28</v>
      </c>
      <c r="AF52" s="47">
        <v>29</v>
      </c>
      <c r="AG52" s="47">
        <v>30</v>
      </c>
      <c r="AH52" s="47">
        <v>31</v>
      </c>
      <c r="AI52" s="47">
        <v>32</v>
      </c>
      <c r="AJ52" s="47">
        <v>33</v>
      </c>
      <c r="AK52" s="47">
        <v>34</v>
      </c>
      <c r="AL52" s="47">
        <v>35</v>
      </c>
      <c r="AM52" s="47">
        <v>36</v>
      </c>
      <c r="AN52" s="47">
        <v>37</v>
      </c>
      <c r="AO52" s="47">
        <v>38</v>
      </c>
      <c r="AP52" s="47">
        <v>39</v>
      </c>
      <c r="AQ52" s="47">
        <v>40</v>
      </c>
    </row>
    <row r="53" spans="2:43" x14ac:dyDescent="0.3">
      <c r="B53" s="48" t="s">
        <v>40</v>
      </c>
      <c r="C53" s="291" t="s">
        <v>9</v>
      </c>
      <c r="D53" s="49">
        <f t="shared" ref="D53:AG53" si="145">D4</f>
        <v>2024</v>
      </c>
      <c r="E53" s="49">
        <f t="shared" si="145"/>
        <v>2025</v>
      </c>
      <c r="F53" s="49">
        <f t="shared" si="145"/>
        <v>2026</v>
      </c>
      <c r="G53" s="49">
        <f t="shared" si="145"/>
        <v>2027</v>
      </c>
      <c r="H53" s="49">
        <f t="shared" si="145"/>
        <v>2028</v>
      </c>
      <c r="I53" s="49">
        <f t="shared" si="145"/>
        <v>2029</v>
      </c>
      <c r="J53" s="49">
        <f t="shared" si="145"/>
        <v>2030</v>
      </c>
      <c r="K53" s="49">
        <f t="shared" si="145"/>
        <v>2031</v>
      </c>
      <c r="L53" s="49">
        <f t="shared" si="145"/>
        <v>2032</v>
      </c>
      <c r="M53" s="49">
        <f t="shared" si="145"/>
        <v>2033</v>
      </c>
      <c r="N53" s="49">
        <f t="shared" si="145"/>
        <v>2034</v>
      </c>
      <c r="O53" s="49">
        <f t="shared" si="145"/>
        <v>2035</v>
      </c>
      <c r="P53" s="49">
        <f t="shared" si="145"/>
        <v>2036</v>
      </c>
      <c r="Q53" s="49">
        <f t="shared" si="145"/>
        <v>2037</v>
      </c>
      <c r="R53" s="49">
        <f t="shared" si="145"/>
        <v>2038</v>
      </c>
      <c r="S53" s="49">
        <f t="shared" si="145"/>
        <v>2039</v>
      </c>
      <c r="T53" s="49">
        <f t="shared" si="145"/>
        <v>2040</v>
      </c>
      <c r="U53" s="49">
        <f t="shared" si="145"/>
        <v>2041</v>
      </c>
      <c r="V53" s="49">
        <f t="shared" si="145"/>
        <v>2042</v>
      </c>
      <c r="W53" s="49">
        <f t="shared" si="145"/>
        <v>2043</v>
      </c>
      <c r="X53" s="49">
        <f t="shared" si="145"/>
        <v>2044</v>
      </c>
      <c r="Y53" s="49">
        <f t="shared" si="145"/>
        <v>2045</v>
      </c>
      <c r="Z53" s="49">
        <f t="shared" si="145"/>
        <v>2046</v>
      </c>
      <c r="AA53" s="49">
        <f t="shared" si="145"/>
        <v>2047</v>
      </c>
      <c r="AB53" s="49">
        <f t="shared" si="145"/>
        <v>2048</v>
      </c>
      <c r="AC53" s="49">
        <f t="shared" si="145"/>
        <v>2049</v>
      </c>
      <c r="AD53" s="49">
        <f t="shared" si="145"/>
        <v>2050</v>
      </c>
      <c r="AE53" s="49">
        <f t="shared" si="145"/>
        <v>2051</v>
      </c>
      <c r="AF53" s="49">
        <f t="shared" si="145"/>
        <v>2052</v>
      </c>
      <c r="AG53" s="49">
        <f t="shared" si="145"/>
        <v>2053</v>
      </c>
      <c r="AH53" s="49">
        <f t="shared" ref="AH53:AQ53" si="146">AH4</f>
        <v>2054</v>
      </c>
      <c r="AI53" s="49">
        <f t="shared" si="146"/>
        <v>2055</v>
      </c>
      <c r="AJ53" s="49">
        <f t="shared" si="146"/>
        <v>2056</v>
      </c>
      <c r="AK53" s="49">
        <f t="shared" si="146"/>
        <v>2057</v>
      </c>
      <c r="AL53" s="49">
        <f t="shared" si="146"/>
        <v>2058</v>
      </c>
      <c r="AM53" s="49">
        <f t="shared" si="146"/>
        <v>2059</v>
      </c>
      <c r="AN53" s="49">
        <f t="shared" si="146"/>
        <v>2060</v>
      </c>
      <c r="AO53" s="49">
        <f t="shared" si="146"/>
        <v>2061</v>
      </c>
      <c r="AP53" s="49">
        <f t="shared" si="146"/>
        <v>2062</v>
      </c>
      <c r="AQ53" s="49">
        <f t="shared" si="146"/>
        <v>2063</v>
      </c>
    </row>
    <row r="54" spans="2:43" ht="11.65" x14ac:dyDescent="0.4">
      <c r="B54" s="395" t="s">
        <v>706</v>
      </c>
      <c r="C54" s="51">
        <f t="shared" ref="C54:C61" si="147">SUM(D54:AQ54)</f>
        <v>0</v>
      </c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160"/>
      <c r="AJ54" s="160"/>
      <c r="AK54" s="160"/>
      <c r="AL54" s="160"/>
      <c r="AM54" s="160"/>
      <c r="AN54" s="160"/>
      <c r="AO54" s="160"/>
      <c r="AP54" s="160"/>
      <c r="AQ54" s="160"/>
    </row>
    <row r="55" spans="2:43" ht="11.65" x14ac:dyDescent="0.4">
      <c r="B55" s="395" t="s">
        <v>707</v>
      </c>
      <c r="C55" s="51">
        <f t="shared" si="147"/>
        <v>0</v>
      </c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  <c r="AE55" s="160"/>
      <c r="AF55" s="160"/>
      <c r="AG55" s="160"/>
      <c r="AH55" s="160"/>
      <c r="AI55" s="160"/>
      <c r="AJ55" s="160"/>
      <c r="AK55" s="160"/>
      <c r="AL55" s="160"/>
      <c r="AM55" s="160"/>
      <c r="AN55" s="160"/>
      <c r="AO55" s="160"/>
      <c r="AP55" s="160"/>
      <c r="AQ55" s="160"/>
    </row>
    <row r="56" spans="2:43" ht="11.65" x14ac:dyDescent="0.4">
      <c r="B56" s="395" t="s">
        <v>708</v>
      </c>
      <c r="C56" s="51">
        <f t="shared" si="147"/>
        <v>0</v>
      </c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60"/>
      <c r="Z56" s="160"/>
      <c r="AA56" s="160"/>
      <c r="AB56" s="160"/>
      <c r="AC56" s="160"/>
      <c r="AD56" s="160"/>
      <c r="AE56" s="160"/>
      <c r="AF56" s="160"/>
      <c r="AG56" s="160"/>
      <c r="AH56" s="160"/>
      <c r="AI56" s="160"/>
      <c r="AJ56" s="160"/>
      <c r="AK56" s="160"/>
      <c r="AL56" s="160"/>
      <c r="AM56" s="160"/>
      <c r="AN56" s="160"/>
      <c r="AO56" s="160"/>
      <c r="AP56" s="160"/>
      <c r="AQ56" s="160"/>
    </row>
    <row r="57" spans="2:43" ht="11.65" x14ac:dyDescent="0.4">
      <c r="B57" s="395" t="s">
        <v>709</v>
      </c>
      <c r="C57" s="51">
        <f t="shared" si="147"/>
        <v>0</v>
      </c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</row>
    <row r="58" spans="2:43" ht="11.65" x14ac:dyDescent="0.4">
      <c r="B58" s="395" t="s">
        <v>164</v>
      </c>
      <c r="C58" s="51">
        <f t="shared" si="147"/>
        <v>0</v>
      </c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0"/>
      <c r="AB58" s="160"/>
      <c r="AC58" s="160"/>
      <c r="AD58" s="160"/>
      <c r="AE58" s="160"/>
      <c r="AF58" s="160"/>
      <c r="AG58" s="160"/>
      <c r="AH58" s="160"/>
      <c r="AI58" s="160"/>
      <c r="AJ58" s="160"/>
      <c r="AK58" s="160"/>
      <c r="AL58" s="160"/>
      <c r="AM58" s="160"/>
      <c r="AN58" s="160"/>
      <c r="AO58" s="160"/>
      <c r="AP58" s="160"/>
      <c r="AQ58" s="160"/>
    </row>
    <row r="59" spans="2:43" ht="11.75" customHeight="1" x14ac:dyDescent="0.3">
      <c r="B59" s="395" t="s">
        <v>161</v>
      </c>
      <c r="C59" s="51">
        <f t="shared" si="147"/>
        <v>0</v>
      </c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60"/>
      <c r="AF59" s="160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</row>
    <row r="60" spans="2:43" ht="11.65" x14ac:dyDescent="0.4">
      <c r="B60" s="395" t="s">
        <v>165</v>
      </c>
      <c r="C60" s="51">
        <f t="shared" si="147"/>
        <v>0</v>
      </c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</row>
    <row r="61" spans="2:43" x14ac:dyDescent="0.3">
      <c r="B61" s="46" t="s">
        <v>41</v>
      </c>
      <c r="C61" s="161">
        <f t="shared" si="147"/>
        <v>0</v>
      </c>
      <c r="D61" s="161">
        <f t="shared" ref="D61:AG61" si="148">SUM(D54:D60)</f>
        <v>0</v>
      </c>
      <c r="E61" s="161">
        <f t="shared" si="148"/>
        <v>0</v>
      </c>
      <c r="F61" s="161">
        <f t="shared" si="148"/>
        <v>0</v>
      </c>
      <c r="G61" s="161">
        <f t="shared" si="148"/>
        <v>0</v>
      </c>
      <c r="H61" s="161">
        <f t="shared" si="148"/>
        <v>0</v>
      </c>
      <c r="I61" s="161">
        <f t="shared" si="148"/>
        <v>0</v>
      </c>
      <c r="J61" s="161">
        <f t="shared" si="148"/>
        <v>0</v>
      </c>
      <c r="K61" s="161">
        <f t="shared" si="148"/>
        <v>0</v>
      </c>
      <c r="L61" s="161">
        <f t="shared" si="148"/>
        <v>0</v>
      </c>
      <c r="M61" s="161">
        <f t="shared" si="148"/>
        <v>0</v>
      </c>
      <c r="N61" s="161">
        <f t="shared" si="148"/>
        <v>0</v>
      </c>
      <c r="O61" s="161">
        <f t="shared" si="148"/>
        <v>0</v>
      </c>
      <c r="P61" s="161">
        <f t="shared" si="148"/>
        <v>0</v>
      </c>
      <c r="Q61" s="161">
        <f t="shared" si="148"/>
        <v>0</v>
      </c>
      <c r="R61" s="161">
        <f t="shared" si="148"/>
        <v>0</v>
      </c>
      <c r="S61" s="161">
        <f t="shared" si="148"/>
        <v>0</v>
      </c>
      <c r="T61" s="161">
        <f t="shared" si="148"/>
        <v>0</v>
      </c>
      <c r="U61" s="161">
        <f t="shared" si="148"/>
        <v>0</v>
      </c>
      <c r="V61" s="161">
        <f t="shared" si="148"/>
        <v>0</v>
      </c>
      <c r="W61" s="161">
        <f t="shared" si="148"/>
        <v>0</v>
      </c>
      <c r="X61" s="161">
        <f t="shared" si="148"/>
        <v>0</v>
      </c>
      <c r="Y61" s="161">
        <f t="shared" si="148"/>
        <v>0</v>
      </c>
      <c r="Z61" s="161">
        <f t="shared" si="148"/>
        <v>0</v>
      </c>
      <c r="AA61" s="161">
        <f t="shared" si="148"/>
        <v>0</v>
      </c>
      <c r="AB61" s="161">
        <f t="shared" si="148"/>
        <v>0</v>
      </c>
      <c r="AC61" s="161">
        <f t="shared" si="148"/>
        <v>0</v>
      </c>
      <c r="AD61" s="161">
        <f t="shared" si="148"/>
        <v>0</v>
      </c>
      <c r="AE61" s="161">
        <f t="shared" si="148"/>
        <v>0</v>
      </c>
      <c r="AF61" s="161">
        <f t="shared" si="148"/>
        <v>0</v>
      </c>
      <c r="AG61" s="161">
        <f t="shared" si="148"/>
        <v>0</v>
      </c>
      <c r="AH61" s="161">
        <f t="shared" ref="AH61:AQ61" si="149">SUM(AH54:AH60)</f>
        <v>0</v>
      </c>
      <c r="AI61" s="161">
        <f t="shared" si="149"/>
        <v>0</v>
      </c>
      <c r="AJ61" s="161">
        <f t="shared" si="149"/>
        <v>0</v>
      </c>
      <c r="AK61" s="161">
        <f t="shared" si="149"/>
        <v>0</v>
      </c>
      <c r="AL61" s="161">
        <f t="shared" si="149"/>
        <v>0</v>
      </c>
      <c r="AM61" s="161">
        <f t="shared" si="149"/>
        <v>0</v>
      </c>
      <c r="AN61" s="161">
        <f t="shared" si="149"/>
        <v>0</v>
      </c>
      <c r="AO61" s="161">
        <f t="shared" si="149"/>
        <v>0</v>
      </c>
      <c r="AP61" s="161">
        <f t="shared" si="149"/>
        <v>0</v>
      </c>
      <c r="AQ61" s="161">
        <f t="shared" si="149"/>
        <v>0</v>
      </c>
    </row>
    <row r="64" spans="2:43" x14ac:dyDescent="0.3">
      <c r="B64" s="45"/>
      <c r="C64" s="45"/>
      <c r="D64" s="45" t="s">
        <v>10</v>
      </c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</row>
    <row r="65" spans="2:43" x14ac:dyDescent="0.3">
      <c r="B65" s="46" t="s">
        <v>739</v>
      </c>
      <c r="C65" s="46"/>
      <c r="D65" s="47">
        <v>1</v>
      </c>
      <c r="E65" s="47">
        <v>2</v>
      </c>
      <c r="F65" s="47">
        <v>3</v>
      </c>
      <c r="G65" s="47">
        <v>4</v>
      </c>
      <c r="H65" s="47">
        <v>5</v>
      </c>
      <c r="I65" s="47">
        <v>6</v>
      </c>
      <c r="J65" s="47">
        <v>7</v>
      </c>
      <c r="K65" s="47">
        <v>8</v>
      </c>
      <c r="L65" s="47">
        <v>9</v>
      </c>
      <c r="M65" s="47">
        <v>10</v>
      </c>
      <c r="N65" s="47">
        <v>11</v>
      </c>
      <c r="O65" s="47">
        <v>12</v>
      </c>
      <c r="P65" s="47">
        <v>13</v>
      </c>
      <c r="Q65" s="47">
        <v>14</v>
      </c>
      <c r="R65" s="47">
        <v>15</v>
      </c>
      <c r="S65" s="47">
        <v>16</v>
      </c>
      <c r="T65" s="47">
        <v>17</v>
      </c>
      <c r="U65" s="47">
        <v>18</v>
      </c>
      <c r="V65" s="47">
        <v>19</v>
      </c>
      <c r="W65" s="47">
        <v>20</v>
      </c>
      <c r="X65" s="47">
        <v>21</v>
      </c>
      <c r="Y65" s="47">
        <v>22</v>
      </c>
      <c r="Z65" s="47">
        <v>23</v>
      </c>
      <c r="AA65" s="47">
        <v>24</v>
      </c>
      <c r="AB65" s="47">
        <v>25</v>
      </c>
      <c r="AC65" s="47">
        <v>26</v>
      </c>
      <c r="AD65" s="47">
        <v>27</v>
      </c>
      <c r="AE65" s="47">
        <v>28</v>
      </c>
      <c r="AF65" s="47">
        <v>29</v>
      </c>
      <c r="AG65" s="47">
        <v>30</v>
      </c>
      <c r="AH65" s="47">
        <v>31</v>
      </c>
      <c r="AI65" s="47">
        <v>32</v>
      </c>
      <c r="AJ65" s="47">
        <v>33</v>
      </c>
      <c r="AK65" s="47">
        <v>34</v>
      </c>
      <c r="AL65" s="47">
        <v>35</v>
      </c>
      <c r="AM65" s="47">
        <v>36</v>
      </c>
      <c r="AN65" s="47">
        <v>37</v>
      </c>
      <c r="AO65" s="47">
        <v>38</v>
      </c>
      <c r="AP65" s="47">
        <v>39</v>
      </c>
      <c r="AQ65" s="47">
        <v>40</v>
      </c>
    </row>
    <row r="66" spans="2:43" x14ac:dyDescent="0.3">
      <c r="B66" s="48" t="s">
        <v>76</v>
      </c>
      <c r="C66" s="291" t="s">
        <v>9</v>
      </c>
      <c r="D66" s="49">
        <f t="shared" ref="D66:AG66" si="150">D4</f>
        <v>2024</v>
      </c>
      <c r="E66" s="49">
        <f t="shared" si="150"/>
        <v>2025</v>
      </c>
      <c r="F66" s="49">
        <f t="shared" si="150"/>
        <v>2026</v>
      </c>
      <c r="G66" s="49">
        <f t="shared" si="150"/>
        <v>2027</v>
      </c>
      <c r="H66" s="49">
        <f t="shared" si="150"/>
        <v>2028</v>
      </c>
      <c r="I66" s="49">
        <f t="shared" si="150"/>
        <v>2029</v>
      </c>
      <c r="J66" s="49">
        <f t="shared" si="150"/>
        <v>2030</v>
      </c>
      <c r="K66" s="49">
        <f t="shared" si="150"/>
        <v>2031</v>
      </c>
      <c r="L66" s="49">
        <f t="shared" si="150"/>
        <v>2032</v>
      </c>
      <c r="M66" s="49">
        <f t="shared" si="150"/>
        <v>2033</v>
      </c>
      <c r="N66" s="49">
        <f t="shared" si="150"/>
        <v>2034</v>
      </c>
      <c r="O66" s="49">
        <f t="shared" si="150"/>
        <v>2035</v>
      </c>
      <c r="P66" s="49">
        <f t="shared" si="150"/>
        <v>2036</v>
      </c>
      <c r="Q66" s="49">
        <f t="shared" si="150"/>
        <v>2037</v>
      </c>
      <c r="R66" s="49">
        <f t="shared" si="150"/>
        <v>2038</v>
      </c>
      <c r="S66" s="49">
        <f t="shared" si="150"/>
        <v>2039</v>
      </c>
      <c r="T66" s="49">
        <f t="shared" si="150"/>
        <v>2040</v>
      </c>
      <c r="U66" s="49">
        <f t="shared" si="150"/>
        <v>2041</v>
      </c>
      <c r="V66" s="49">
        <f t="shared" si="150"/>
        <v>2042</v>
      </c>
      <c r="W66" s="49">
        <f t="shared" si="150"/>
        <v>2043</v>
      </c>
      <c r="X66" s="49">
        <f t="shared" si="150"/>
        <v>2044</v>
      </c>
      <c r="Y66" s="49">
        <f t="shared" si="150"/>
        <v>2045</v>
      </c>
      <c r="Z66" s="49">
        <f t="shared" si="150"/>
        <v>2046</v>
      </c>
      <c r="AA66" s="49">
        <f t="shared" si="150"/>
        <v>2047</v>
      </c>
      <c r="AB66" s="49">
        <f t="shared" si="150"/>
        <v>2048</v>
      </c>
      <c r="AC66" s="49">
        <f t="shared" si="150"/>
        <v>2049</v>
      </c>
      <c r="AD66" s="49">
        <f t="shared" si="150"/>
        <v>2050</v>
      </c>
      <c r="AE66" s="49">
        <f t="shared" si="150"/>
        <v>2051</v>
      </c>
      <c r="AF66" s="49">
        <f t="shared" si="150"/>
        <v>2052</v>
      </c>
      <c r="AG66" s="49">
        <f t="shared" si="150"/>
        <v>2053</v>
      </c>
      <c r="AH66" s="49">
        <f t="shared" ref="AH66:AQ66" si="151">AH4</f>
        <v>2054</v>
      </c>
      <c r="AI66" s="49">
        <f t="shared" si="151"/>
        <v>2055</v>
      </c>
      <c r="AJ66" s="49">
        <f t="shared" si="151"/>
        <v>2056</v>
      </c>
      <c r="AK66" s="49">
        <f t="shared" si="151"/>
        <v>2057</v>
      </c>
      <c r="AL66" s="49">
        <f t="shared" si="151"/>
        <v>2058</v>
      </c>
      <c r="AM66" s="49">
        <f t="shared" si="151"/>
        <v>2059</v>
      </c>
      <c r="AN66" s="49">
        <f t="shared" si="151"/>
        <v>2060</v>
      </c>
      <c r="AO66" s="49">
        <f t="shared" si="151"/>
        <v>2061</v>
      </c>
      <c r="AP66" s="49">
        <f t="shared" si="151"/>
        <v>2062</v>
      </c>
      <c r="AQ66" s="49">
        <f t="shared" si="151"/>
        <v>2063</v>
      </c>
    </row>
    <row r="67" spans="2:43" ht="11.65" x14ac:dyDescent="0.4">
      <c r="B67" s="395" t="s">
        <v>706</v>
      </c>
      <c r="C67" s="51">
        <f t="shared" ref="C67:C74" si="152">SUM(D67:AQ67)</f>
        <v>0</v>
      </c>
      <c r="D67" s="162">
        <f>D41-D54</f>
        <v>0</v>
      </c>
      <c r="E67" s="162">
        <f t="shared" ref="E67:AG73" si="153">E41-E54</f>
        <v>0</v>
      </c>
      <c r="F67" s="162">
        <f t="shared" si="153"/>
        <v>0</v>
      </c>
      <c r="G67" s="162">
        <f t="shared" si="153"/>
        <v>0</v>
      </c>
      <c r="H67" s="162">
        <f t="shared" si="153"/>
        <v>0</v>
      </c>
      <c r="I67" s="162">
        <f t="shared" si="153"/>
        <v>0</v>
      </c>
      <c r="J67" s="162">
        <f t="shared" si="153"/>
        <v>0</v>
      </c>
      <c r="K67" s="162">
        <f t="shared" si="153"/>
        <v>0</v>
      </c>
      <c r="L67" s="162">
        <f t="shared" si="153"/>
        <v>0</v>
      </c>
      <c r="M67" s="162">
        <f t="shared" si="153"/>
        <v>0</v>
      </c>
      <c r="N67" s="162">
        <f t="shared" si="153"/>
        <v>0</v>
      </c>
      <c r="O67" s="162">
        <f t="shared" si="153"/>
        <v>0</v>
      </c>
      <c r="P67" s="162">
        <f t="shared" si="153"/>
        <v>0</v>
      </c>
      <c r="Q67" s="162">
        <f t="shared" si="153"/>
        <v>0</v>
      </c>
      <c r="R67" s="162">
        <f t="shared" si="153"/>
        <v>0</v>
      </c>
      <c r="S67" s="162">
        <f t="shared" si="153"/>
        <v>0</v>
      </c>
      <c r="T67" s="162">
        <f t="shared" si="153"/>
        <v>0</v>
      </c>
      <c r="U67" s="162">
        <f t="shared" si="153"/>
        <v>0</v>
      </c>
      <c r="V67" s="162">
        <f t="shared" si="153"/>
        <v>0</v>
      </c>
      <c r="W67" s="162">
        <f t="shared" si="153"/>
        <v>0</v>
      </c>
      <c r="X67" s="162">
        <f t="shared" si="153"/>
        <v>0</v>
      </c>
      <c r="Y67" s="162">
        <f t="shared" si="153"/>
        <v>0</v>
      </c>
      <c r="Z67" s="162">
        <f t="shared" si="153"/>
        <v>0</v>
      </c>
      <c r="AA67" s="162">
        <f t="shared" si="153"/>
        <v>0</v>
      </c>
      <c r="AB67" s="162">
        <f t="shared" si="153"/>
        <v>0</v>
      </c>
      <c r="AC67" s="162">
        <f t="shared" si="153"/>
        <v>0</v>
      </c>
      <c r="AD67" s="162">
        <f t="shared" si="153"/>
        <v>0</v>
      </c>
      <c r="AE67" s="162">
        <f t="shared" si="153"/>
        <v>0</v>
      </c>
      <c r="AF67" s="162">
        <f t="shared" si="153"/>
        <v>0</v>
      </c>
      <c r="AG67" s="162">
        <f t="shared" si="153"/>
        <v>0</v>
      </c>
      <c r="AH67" s="162">
        <f t="shared" ref="AH67:AQ67" si="154">AH41-AH54</f>
        <v>0</v>
      </c>
      <c r="AI67" s="162">
        <f t="shared" si="154"/>
        <v>0</v>
      </c>
      <c r="AJ67" s="162">
        <f t="shared" si="154"/>
        <v>0</v>
      </c>
      <c r="AK67" s="162">
        <f t="shared" si="154"/>
        <v>0</v>
      </c>
      <c r="AL67" s="162">
        <f t="shared" si="154"/>
        <v>0</v>
      </c>
      <c r="AM67" s="162">
        <f t="shared" si="154"/>
        <v>0</v>
      </c>
      <c r="AN67" s="162">
        <f t="shared" si="154"/>
        <v>0</v>
      </c>
      <c r="AO67" s="162">
        <f t="shared" si="154"/>
        <v>0</v>
      </c>
      <c r="AP67" s="162">
        <f t="shared" si="154"/>
        <v>0</v>
      </c>
      <c r="AQ67" s="162">
        <f t="shared" si="154"/>
        <v>0</v>
      </c>
    </row>
    <row r="68" spans="2:43" ht="11.65" x14ac:dyDescent="0.4">
      <c r="B68" s="395" t="s">
        <v>707</v>
      </c>
      <c r="C68" s="51">
        <f t="shared" si="152"/>
        <v>0</v>
      </c>
      <c r="D68" s="162">
        <f t="shared" ref="D68:S73" si="155">D42-D55</f>
        <v>0</v>
      </c>
      <c r="E68" s="162">
        <f t="shared" si="155"/>
        <v>0</v>
      </c>
      <c r="F68" s="162">
        <f t="shared" si="155"/>
        <v>0</v>
      </c>
      <c r="G68" s="162">
        <f t="shared" si="155"/>
        <v>0</v>
      </c>
      <c r="H68" s="162">
        <f t="shared" si="155"/>
        <v>0</v>
      </c>
      <c r="I68" s="162">
        <f t="shared" si="155"/>
        <v>0</v>
      </c>
      <c r="J68" s="162">
        <f t="shared" si="155"/>
        <v>0</v>
      </c>
      <c r="K68" s="162">
        <f t="shared" si="155"/>
        <v>0</v>
      </c>
      <c r="L68" s="162">
        <f t="shared" si="155"/>
        <v>0</v>
      </c>
      <c r="M68" s="162">
        <f t="shared" si="155"/>
        <v>0</v>
      </c>
      <c r="N68" s="162">
        <f t="shared" si="155"/>
        <v>0</v>
      </c>
      <c r="O68" s="162">
        <f t="shared" si="155"/>
        <v>0</v>
      </c>
      <c r="P68" s="162">
        <f t="shared" si="155"/>
        <v>0</v>
      </c>
      <c r="Q68" s="162">
        <f t="shared" si="155"/>
        <v>0</v>
      </c>
      <c r="R68" s="162">
        <f t="shared" si="155"/>
        <v>0</v>
      </c>
      <c r="S68" s="162">
        <f t="shared" si="155"/>
        <v>0</v>
      </c>
      <c r="T68" s="162">
        <f t="shared" si="153"/>
        <v>0</v>
      </c>
      <c r="U68" s="162">
        <f t="shared" si="153"/>
        <v>0</v>
      </c>
      <c r="V68" s="162">
        <f t="shared" si="153"/>
        <v>0</v>
      </c>
      <c r="W68" s="162">
        <f t="shared" si="153"/>
        <v>0</v>
      </c>
      <c r="X68" s="162">
        <f t="shared" si="153"/>
        <v>0</v>
      </c>
      <c r="Y68" s="162">
        <f t="shared" si="153"/>
        <v>0</v>
      </c>
      <c r="Z68" s="162">
        <f t="shared" si="153"/>
        <v>0</v>
      </c>
      <c r="AA68" s="162">
        <f t="shared" si="153"/>
        <v>0</v>
      </c>
      <c r="AB68" s="162">
        <f t="shared" si="153"/>
        <v>0</v>
      </c>
      <c r="AC68" s="162">
        <f t="shared" si="153"/>
        <v>0</v>
      </c>
      <c r="AD68" s="162">
        <f t="shared" si="153"/>
        <v>0</v>
      </c>
      <c r="AE68" s="162">
        <f t="shared" si="153"/>
        <v>0</v>
      </c>
      <c r="AF68" s="162">
        <f t="shared" si="153"/>
        <v>0</v>
      </c>
      <c r="AG68" s="162">
        <f t="shared" si="153"/>
        <v>0</v>
      </c>
      <c r="AH68" s="162">
        <f t="shared" ref="AH68:AQ68" si="156">AH42-AH55</f>
        <v>0</v>
      </c>
      <c r="AI68" s="162">
        <f t="shared" si="156"/>
        <v>0</v>
      </c>
      <c r="AJ68" s="162">
        <f t="shared" si="156"/>
        <v>0</v>
      </c>
      <c r="AK68" s="162">
        <f t="shared" si="156"/>
        <v>0</v>
      </c>
      <c r="AL68" s="162">
        <f t="shared" si="156"/>
        <v>0</v>
      </c>
      <c r="AM68" s="162">
        <f t="shared" si="156"/>
        <v>0</v>
      </c>
      <c r="AN68" s="162">
        <f t="shared" si="156"/>
        <v>0</v>
      </c>
      <c r="AO68" s="162">
        <f t="shared" si="156"/>
        <v>0</v>
      </c>
      <c r="AP68" s="162">
        <f t="shared" si="156"/>
        <v>0</v>
      </c>
      <c r="AQ68" s="162">
        <f t="shared" si="156"/>
        <v>0</v>
      </c>
    </row>
    <row r="69" spans="2:43" ht="11.65" x14ac:dyDescent="0.4">
      <c r="B69" s="395" t="s">
        <v>708</v>
      </c>
      <c r="C69" s="51">
        <f t="shared" si="152"/>
        <v>0</v>
      </c>
      <c r="D69" s="162">
        <f t="shared" si="155"/>
        <v>0</v>
      </c>
      <c r="E69" s="162">
        <f t="shared" si="153"/>
        <v>0</v>
      </c>
      <c r="F69" s="162">
        <f t="shared" si="153"/>
        <v>0</v>
      </c>
      <c r="G69" s="162">
        <f t="shared" si="153"/>
        <v>0</v>
      </c>
      <c r="H69" s="162">
        <f t="shared" si="153"/>
        <v>0</v>
      </c>
      <c r="I69" s="162">
        <f t="shared" si="153"/>
        <v>0</v>
      </c>
      <c r="J69" s="162">
        <f t="shared" si="153"/>
        <v>0</v>
      </c>
      <c r="K69" s="162">
        <f t="shared" si="153"/>
        <v>0</v>
      </c>
      <c r="L69" s="162">
        <f t="shared" si="153"/>
        <v>0</v>
      </c>
      <c r="M69" s="162">
        <f t="shared" si="153"/>
        <v>0</v>
      </c>
      <c r="N69" s="162">
        <f t="shared" si="153"/>
        <v>0</v>
      </c>
      <c r="O69" s="162">
        <f t="shared" si="153"/>
        <v>0</v>
      </c>
      <c r="P69" s="162">
        <f t="shared" si="153"/>
        <v>0</v>
      </c>
      <c r="Q69" s="162">
        <f t="shared" si="153"/>
        <v>0</v>
      </c>
      <c r="R69" s="162">
        <f t="shared" si="153"/>
        <v>0</v>
      </c>
      <c r="S69" s="162">
        <f t="shared" si="153"/>
        <v>0</v>
      </c>
      <c r="T69" s="162">
        <f t="shared" si="153"/>
        <v>0</v>
      </c>
      <c r="U69" s="162">
        <f t="shared" si="153"/>
        <v>0</v>
      </c>
      <c r="V69" s="162">
        <f t="shared" si="153"/>
        <v>0</v>
      </c>
      <c r="W69" s="162">
        <f t="shared" si="153"/>
        <v>0</v>
      </c>
      <c r="X69" s="162">
        <f t="shared" si="153"/>
        <v>0</v>
      </c>
      <c r="Y69" s="162">
        <f t="shared" si="153"/>
        <v>0</v>
      </c>
      <c r="Z69" s="162">
        <f t="shared" si="153"/>
        <v>0</v>
      </c>
      <c r="AA69" s="162">
        <f t="shared" si="153"/>
        <v>0</v>
      </c>
      <c r="AB69" s="162">
        <f t="shared" si="153"/>
        <v>0</v>
      </c>
      <c r="AC69" s="162">
        <f t="shared" si="153"/>
        <v>0</v>
      </c>
      <c r="AD69" s="162">
        <f t="shared" si="153"/>
        <v>0</v>
      </c>
      <c r="AE69" s="162">
        <f t="shared" si="153"/>
        <v>0</v>
      </c>
      <c r="AF69" s="162">
        <f t="shared" si="153"/>
        <v>0</v>
      </c>
      <c r="AG69" s="162">
        <f t="shared" si="153"/>
        <v>0</v>
      </c>
      <c r="AH69" s="162">
        <f t="shared" ref="AH69:AQ69" si="157">AH43-AH56</f>
        <v>0</v>
      </c>
      <c r="AI69" s="162">
        <f t="shared" si="157"/>
        <v>0</v>
      </c>
      <c r="AJ69" s="162">
        <f t="shared" si="157"/>
        <v>0</v>
      </c>
      <c r="AK69" s="162">
        <f t="shared" si="157"/>
        <v>0</v>
      </c>
      <c r="AL69" s="162">
        <f t="shared" si="157"/>
        <v>0</v>
      </c>
      <c r="AM69" s="162">
        <f t="shared" si="157"/>
        <v>0</v>
      </c>
      <c r="AN69" s="162">
        <f t="shared" si="157"/>
        <v>0</v>
      </c>
      <c r="AO69" s="162">
        <f t="shared" si="157"/>
        <v>0</v>
      </c>
      <c r="AP69" s="162">
        <f t="shared" si="157"/>
        <v>0</v>
      </c>
      <c r="AQ69" s="162">
        <f t="shared" si="157"/>
        <v>0</v>
      </c>
    </row>
    <row r="70" spans="2:43" ht="11.65" x14ac:dyDescent="0.4">
      <c r="B70" s="395" t="s">
        <v>709</v>
      </c>
      <c r="C70" s="51">
        <f t="shared" si="152"/>
        <v>0</v>
      </c>
      <c r="D70" s="162">
        <f t="shared" si="155"/>
        <v>0</v>
      </c>
      <c r="E70" s="162">
        <f t="shared" si="153"/>
        <v>0</v>
      </c>
      <c r="F70" s="162">
        <f t="shared" si="153"/>
        <v>0</v>
      </c>
      <c r="G70" s="162">
        <f t="shared" si="153"/>
        <v>0</v>
      </c>
      <c r="H70" s="162">
        <f t="shared" si="153"/>
        <v>0</v>
      </c>
      <c r="I70" s="162">
        <f t="shared" si="153"/>
        <v>0</v>
      </c>
      <c r="J70" s="162">
        <f t="shared" si="153"/>
        <v>0</v>
      </c>
      <c r="K70" s="162">
        <f t="shared" si="153"/>
        <v>0</v>
      </c>
      <c r="L70" s="162">
        <f t="shared" si="153"/>
        <v>0</v>
      </c>
      <c r="M70" s="162">
        <f t="shared" si="153"/>
        <v>0</v>
      </c>
      <c r="N70" s="162">
        <f t="shared" si="153"/>
        <v>0</v>
      </c>
      <c r="O70" s="162">
        <f t="shared" si="153"/>
        <v>0</v>
      </c>
      <c r="P70" s="162">
        <f t="shared" si="153"/>
        <v>0</v>
      </c>
      <c r="Q70" s="162">
        <f t="shared" si="153"/>
        <v>0</v>
      </c>
      <c r="R70" s="162">
        <f t="shared" si="153"/>
        <v>0</v>
      </c>
      <c r="S70" s="162">
        <f t="shared" si="153"/>
        <v>0</v>
      </c>
      <c r="T70" s="162">
        <f t="shared" si="153"/>
        <v>0</v>
      </c>
      <c r="U70" s="162">
        <f t="shared" si="153"/>
        <v>0</v>
      </c>
      <c r="V70" s="162">
        <f t="shared" si="153"/>
        <v>0</v>
      </c>
      <c r="W70" s="162">
        <f t="shared" si="153"/>
        <v>0</v>
      </c>
      <c r="X70" s="162">
        <f t="shared" si="153"/>
        <v>0</v>
      </c>
      <c r="Y70" s="162">
        <f t="shared" si="153"/>
        <v>0</v>
      </c>
      <c r="Z70" s="162">
        <f t="shared" si="153"/>
        <v>0</v>
      </c>
      <c r="AA70" s="162">
        <f t="shared" si="153"/>
        <v>0</v>
      </c>
      <c r="AB70" s="162">
        <f t="shared" si="153"/>
        <v>0</v>
      </c>
      <c r="AC70" s="162">
        <f t="shared" si="153"/>
        <v>0</v>
      </c>
      <c r="AD70" s="162">
        <f t="shared" si="153"/>
        <v>0</v>
      </c>
      <c r="AE70" s="162">
        <f t="shared" si="153"/>
        <v>0</v>
      </c>
      <c r="AF70" s="162">
        <f t="shared" si="153"/>
        <v>0</v>
      </c>
      <c r="AG70" s="162">
        <f t="shared" si="153"/>
        <v>0</v>
      </c>
      <c r="AH70" s="162">
        <f t="shared" ref="AH70:AQ70" si="158">AH44-AH57</f>
        <v>0</v>
      </c>
      <c r="AI70" s="162">
        <f t="shared" si="158"/>
        <v>0</v>
      </c>
      <c r="AJ70" s="162">
        <f t="shared" si="158"/>
        <v>0</v>
      </c>
      <c r="AK70" s="162">
        <f t="shared" si="158"/>
        <v>0</v>
      </c>
      <c r="AL70" s="162">
        <f t="shared" si="158"/>
        <v>0</v>
      </c>
      <c r="AM70" s="162">
        <f t="shared" si="158"/>
        <v>0</v>
      </c>
      <c r="AN70" s="162">
        <f t="shared" si="158"/>
        <v>0</v>
      </c>
      <c r="AO70" s="162">
        <f t="shared" si="158"/>
        <v>0</v>
      </c>
      <c r="AP70" s="162">
        <f t="shared" si="158"/>
        <v>0</v>
      </c>
      <c r="AQ70" s="162">
        <f t="shared" si="158"/>
        <v>0</v>
      </c>
    </row>
    <row r="71" spans="2:43" ht="11.65" x14ac:dyDescent="0.4">
      <c r="B71" s="395" t="s">
        <v>164</v>
      </c>
      <c r="C71" s="51">
        <f t="shared" si="152"/>
        <v>0</v>
      </c>
      <c r="D71" s="162">
        <f t="shared" si="155"/>
        <v>0</v>
      </c>
      <c r="E71" s="162">
        <f t="shared" si="153"/>
        <v>0</v>
      </c>
      <c r="F71" s="162">
        <f t="shared" si="153"/>
        <v>0</v>
      </c>
      <c r="G71" s="162">
        <f t="shared" si="153"/>
        <v>0</v>
      </c>
      <c r="H71" s="162">
        <f t="shared" si="153"/>
        <v>0</v>
      </c>
      <c r="I71" s="162">
        <f t="shared" si="153"/>
        <v>0</v>
      </c>
      <c r="J71" s="162">
        <f t="shared" si="153"/>
        <v>0</v>
      </c>
      <c r="K71" s="162">
        <f t="shared" si="153"/>
        <v>0</v>
      </c>
      <c r="L71" s="162">
        <f t="shared" si="153"/>
        <v>0</v>
      </c>
      <c r="M71" s="162">
        <f t="shared" si="153"/>
        <v>0</v>
      </c>
      <c r="N71" s="162">
        <f t="shared" si="153"/>
        <v>0</v>
      </c>
      <c r="O71" s="162">
        <f t="shared" si="153"/>
        <v>0</v>
      </c>
      <c r="P71" s="162">
        <f t="shared" si="153"/>
        <v>0</v>
      </c>
      <c r="Q71" s="162">
        <f t="shared" si="153"/>
        <v>0</v>
      </c>
      <c r="R71" s="162">
        <f t="shared" si="153"/>
        <v>0</v>
      </c>
      <c r="S71" s="162">
        <f t="shared" si="153"/>
        <v>0</v>
      </c>
      <c r="T71" s="162">
        <f t="shared" si="153"/>
        <v>0</v>
      </c>
      <c r="U71" s="162">
        <f t="shared" si="153"/>
        <v>0</v>
      </c>
      <c r="V71" s="162">
        <f t="shared" si="153"/>
        <v>0</v>
      </c>
      <c r="W71" s="162">
        <f t="shared" si="153"/>
        <v>0</v>
      </c>
      <c r="X71" s="162">
        <f t="shared" si="153"/>
        <v>0</v>
      </c>
      <c r="Y71" s="162">
        <f t="shared" si="153"/>
        <v>0</v>
      </c>
      <c r="Z71" s="162">
        <f t="shared" si="153"/>
        <v>0</v>
      </c>
      <c r="AA71" s="162">
        <f t="shared" si="153"/>
        <v>0</v>
      </c>
      <c r="AB71" s="162">
        <f t="shared" si="153"/>
        <v>0</v>
      </c>
      <c r="AC71" s="162">
        <f t="shared" si="153"/>
        <v>0</v>
      </c>
      <c r="AD71" s="162">
        <f t="shared" si="153"/>
        <v>0</v>
      </c>
      <c r="AE71" s="162">
        <f t="shared" si="153"/>
        <v>0</v>
      </c>
      <c r="AF71" s="162">
        <f t="shared" si="153"/>
        <v>0</v>
      </c>
      <c r="AG71" s="162">
        <f t="shared" si="153"/>
        <v>0</v>
      </c>
      <c r="AH71" s="162">
        <f t="shared" ref="AH71:AQ71" si="159">AH45-AH58</f>
        <v>0</v>
      </c>
      <c r="AI71" s="162">
        <f t="shared" si="159"/>
        <v>0</v>
      </c>
      <c r="AJ71" s="162">
        <f t="shared" si="159"/>
        <v>0</v>
      </c>
      <c r="AK71" s="162">
        <f t="shared" si="159"/>
        <v>0</v>
      </c>
      <c r="AL71" s="162">
        <f t="shared" si="159"/>
        <v>0</v>
      </c>
      <c r="AM71" s="162">
        <f t="shared" si="159"/>
        <v>0</v>
      </c>
      <c r="AN71" s="162">
        <f t="shared" si="159"/>
        <v>0</v>
      </c>
      <c r="AO71" s="162">
        <f t="shared" si="159"/>
        <v>0</v>
      </c>
      <c r="AP71" s="162">
        <f t="shared" si="159"/>
        <v>0</v>
      </c>
      <c r="AQ71" s="162">
        <f t="shared" si="159"/>
        <v>0</v>
      </c>
    </row>
    <row r="72" spans="2:43" ht="11.65" customHeight="1" x14ac:dyDescent="0.3">
      <c r="B72" s="395" t="s">
        <v>161</v>
      </c>
      <c r="C72" s="51">
        <f t="shared" si="152"/>
        <v>0</v>
      </c>
      <c r="D72" s="162">
        <f t="shared" si="155"/>
        <v>0</v>
      </c>
      <c r="E72" s="162">
        <f t="shared" si="153"/>
        <v>0</v>
      </c>
      <c r="F72" s="162">
        <f t="shared" si="153"/>
        <v>0</v>
      </c>
      <c r="G72" s="162">
        <f t="shared" si="153"/>
        <v>0</v>
      </c>
      <c r="H72" s="162">
        <f t="shared" si="153"/>
        <v>0</v>
      </c>
      <c r="I72" s="162">
        <f t="shared" si="153"/>
        <v>0</v>
      </c>
      <c r="J72" s="162">
        <f t="shared" si="153"/>
        <v>0</v>
      </c>
      <c r="K72" s="162">
        <f t="shared" si="153"/>
        <v>0</v>
      </c>
      <c r="L72" s="162">
        <f t="shared" si="153"/>
        <v>0</v>
      </c>
      <c r="M72" s="162">
        <f t="shared" si="153"/>
        <v>0</v>
      </c>
      <c r="N72" s="162">
        <f t="shared" si="153"/>
        <v>0</v>
      </c>
      <c r="O72" s="162">
        <f t="shared" si="153"/>
        <v>0</v>
      </c>
      <c r="P72" s="162">
        <f t="shared" si="153"/>
        <v>0</v>
      </c>
      <c r="Q72" s="162">
        <f t="shared" si="153"/>
        <v>0</v>
      </c>
      <c r="R72" s="162">
        <f t="shared" si="153"/>
        <v>0</v>
      </c>
      <c r="S72" s="162">
        <f t="shared" si="153"/>
        <v>0</v>
      </c>
      <c r="T72" s="162">
        <f t="shared" si="153"/>
        <v>0</v>
      </c>
      <c r="U72" s="162">
        <f t="shared" si="153"/>
        <v>0</v>
      </c>
      <c r="V72" s="162">
        <f t="shared" si="153"/>
        <v>0</v>
      </c>
      <c r="W72" s="162">
        <f t="shared" si="153"/>
        <v>0</v>
      </c>
      <c r="X72" s="162">
        <f t="shared" si="153"/>
        <v>0</v>
      </c>
      <c r="Y72" s="162">
        <f t="shared" si="153"/>
        <v>0</v>
      </c>
      <c r="Z72" s="162">
        <f t="shared" si="153"/>
        <v>0</v>
      </c>
      <c r="AA72" s="162">
        <f t="shared" si="153"/>
        <v>0</v>
      </c>
      <c r="AB72" s="162">
        <f t="shared" si="153"/>
        <v>0</v>
      </c>
      <c r="AC72" s="162">
        <f t="shared" si="153"/>
        <v>0</v>
      </c>
      <c r="AD72" s="162">
        <f t="shared" si="153"/>
        <v>0</v>
      </c>
      <c r="AE72" s="162">
        <f t="shared" si="153"/>
        <v>0</v>
      </c>
      <c r="AF72" s="162">
        <f t="shared" si="153"/>
        <v>0</v>
      </c>
      <c r="AG72" s="162">
        <f t="shared" si="153"/>
        <v>0</v>
      </c>
      <c r="AH72" s="162">
        <f t="shared" ref="AH72:AQ72" si="160">AH46-AH59</f>
        <v>0</v>
      </c>
      <c r="AI72" s="162">
        <f t="shared" si="160"/>
        <v>0</v>
      </c>
      <c r="AJ72" s="162">
        <f t="shared" si="160"/>
        <v>0</v>
      </c>
      <c r="AK72" s="162">
        <f t="shared" si="160"/>
        <v>0</v>
      </c>
      <c r="AL72" s="162">
        <f t="shared" si="160"/>
        <v>0</v>
      </c>
      <c r="AM72" s="162">
        <f t="shared" si="160"/>
        <v>0</v>
      </c>
      <c r="AN72" s="162">
        <f t="shared" si="160"/>
        <v>0</v>
      </c>
      <c r="AO72" s="162">
        <f t="shared" si="160"/>
        <v>0</v>
      </c>
      <c r="AP72" s="162">
        <f t="shared" si="160"/>
        <v>0</v>
      </c>
      <c r="AQ72" s="162">
        <f t="shared" si="160"/>
        <v>0</v>
      </c>
    </row>
    <row r="73" spans="2:43" ht="11.65" x14ac:dyDescent="0.4">
      <c r="B73" s="395" t="s">
        <v>165</v>
      </c>
      <c r="C73" s="51">
        <f t="shared" si="152"/>
        <v>0</v>
      </c>
      <c r="D73" s="162">
        <f t="shared" si="155"/>
        <v>0</v>
      </c>
      <c r="E73" s="162">
        <f t="shared" si="153"/>
        <v>0</v>
      </c>
      <c r="F73" s="162">
        <f t="shared" si="153"/>
        <v>0</v>
      </c>
      <c r="G73" s="162">
        <f t="shared" si="153"/>
        <v>0</v>
      </c>
      <c r="H73" s="162">
        <f t="shared" si="153"/>
        <v>0</v>
      </c>
      <c r="I73" s="162">
        <f t="shared" si="153"/>
        <v>0</v>
      </c>
      <c r="J73" s="162">
        <f t="shared" si="153"/>
        <v>0</v>
      </c>
      <c r="K73" s="162">
        <f t="shared" si="153"/>
        <v>0</v>
      </c>
      <c r="L73" s="162">
        <f t="shared" si="153"/>
        <v>0</v>
      </c>
      <c r="M73" s="162">
        <f t="shared" si="153"/>
        <v>0</v>
      </c>
      <c r="N73" s="162">
        <f t="shared" si="153"/>
        <v>0</v>
      </c>
      <c r="O73" s="162">
        <f t="shared" si="153"/>
        <v>0</v>
      </c>
      <c r="P73" s="162">
        <f t="shared" si="153"/>
        <v>0</v>
      </c>
      <c r="Q73" s="162">
        <f t="shared" si="153"/>
        <v>0</v>
      </c>
      <c r="R73" s="162">
        <f t="shared" si="153"/>
        <v>0</v>
      </c>
      <c r="S73" s="162">
        <f t="shared" si="153"/>
        <v>0</v>
      </c>
      <c r="T73" s="162">
        <f t="shared" si="153"/>
        <v>0</v>
      </c>
      <c r="U73" s="162">
        <f t="shared" si="153"/>
        <v>0</v>
      </c>
      <c r="V73" s="162">
        <f t="shared" si="153"/>
        <v>0</v>
      </c>
      <c r="W73" s="162">
        <f t="shared" si="153"/>
        <v>0</v>
      </c>
      <c r="X73" s="162">
        <f t="shared" si="153"/>
        <v>0</v>
      </c>
      <c r="Y73" s="162">
        <f t="shared" si="153"/>
        <v>0</v>
      </c>
      <c r="Z73" s="162">
        <f t="shared" si="153"/>
        <v>0</v>
      </c>
      <c r="AA73" s="162">
        <f t="shared" si="153"/>
        <v>0</v>
      </c>
      <c r="AB73" s="162">
        <f t="shared" si="153"/>
        <v>0</v>
      </c>
      <c r="AC73" s="162">
        <f t="shared" si="153"/>
        <v>0</v>
      </c>
      <c r="AD73" s="162">
        <f t="shared" si="153"/>
        <v>0</v>
      </c>
      <c r="AE73" s="162">
        <f t="shared" si="153"/>
        <v>0</v>
      </c>
      <c r="AF73" s="162">
        <f t="shared" si="153"/>
        <v>0</v>
      </c>
      <c r="AG73" s="162">
        <f t="shared" si="153"/>
        <v>0</v>
      </c>
      <c r="AH73" s="162">
        <f t="shared" ref="AH73:AQ73" si="161">AH47-AH60</f>
        <v>0</v>
      </c>
      <c r="AI73" s="162">
        <f t="shared" si="161"/>
        <v>0</v>
      </c>
      <c r="AJ73" s="162">
        <f t="shared" si="161"/>
        <v>0</v>
      </c>
      <c r="AK73" s="162">
        <f t="shared" si="161"/>
        <v>0</v>
      </c>
      <c r="AL73" s="162">
        <f t="shared" si="161"/>
        <v>0</v>
      </c>
      <c r="AM73" s="162">
        <f t="shared" si="161"/>
        <v>0</v>
      </c>
      <c r="AN73" s="162">
        <f t="shared" si="161"/>
        <v>0</v>
      </c>
      <c r="AO73" s="162">
        <f t="shared" si="161"/>
        <v>0</v>
      </c>
      <c r="AP73" s="162">
        <f t="shared" si="161"/>
        <v>0</v>
      </c>
      <c r="AQ73" s="162">
        <f t="shared" si="161"/>
        <v>0</v>
      </c>
    </row>
    <row r="74" spans="2:43" x14ac:dyDescent="0.3">
      <c r="B74" s="223" t="s">
        <v>72</v>
      </c>
      <c r="C74" s="224">
        <f t="shared" si="152"/>
        <v>0</v>
      </c>
      <c r="D74" s="225">
        <f>SUM(D67:D73)</f>
        <v>0</v>
      </c>
      <c r="E74" s="224">
        <f t="shared" ref="E74:AG74" si="162">SUM(E67:E73)</f>
        <v>0</v>
      </c>
      <c r="F74" s="224">
        <f t="shared" si="162"/>
        <v>0</v>
      </c>
      <c r="G74" s="224">
        <f t="shared" si="162"/>
        <v>0</v>
      </c>
      <c r="H74" s="224">
        <f t="shared" si="162"/>
        <v>0</v>
      </c>
      <c r="I74" s="224">
        <f t="shared" si="162"/>
        <v>0</v>
      </c>
      <c r="J74" s="224">
        <f t="shared" si="162"/>
        <v>0</v>
      </c>
      <c r="K74" s="224">
        <f t="shared" si="162"/>
        <v>0</v>
      </c>
      <c r="L74" s="224">
        <f t="shared" si="162"/>
        <v>0</v>
      </c>
      <c r="M74" s="224">
        <f t="shared" si="162"/>
        <v>0</v>
      </c>
      <c r="N74" s="224">
        <f t="shared" si="162"/>
        <v>0</v>
      </c>
      <c r="O74" s="224">
        <f t="shared" si="162"/>
        <v>0</v>
      </c>
      <c r="P74" s="224">
        <f t="shared" si="162"/>
        <v>0</v>
      </c>
      <c r="Q74" s="224">
        <f t="shared" si="162"/>
        <v>0</v>
      </c>
      <c r="R74" s="224">
        <f t="shared" si="162"/>
        <v>0</v>
      </c>
      <c r="S74" s="224">
        <f t="shared" si="162"/>
        <v>0</v>
      </c>
      <c r="T74" s="224">
        <f t="shared" si="162"/>
        <v>0</v>
      </c>
      <c r="U74" s="224">
        <f t="shared" si="162"/>
        <v>0</v>
      </c>
      <c r="V74" s="224">
        <f t="shared" si="162"/>
        <v>0</v>
      </c>
      <c r="W74" s="224">
        <f t="shared" si="162"/>
        <v>0</v>
      </c>
      <c r="X74" s="224">
        <f t="shared" si="162"/>
        <v>0</v>
      </c>
      <c r="Y74" s="224">
        <f t="shared" si="162"/>
        <v>0</v>
      </c>
      <c r="Z74" s="224">
        <f t="shared" si="162"/>
        <v>0</v>
      </c>
      <c r="AA74" s="224">
        <f t="shared" si="162"/>
        <v>0</v>
      </c>
      <c r="AB74" s="224">
        <f t="shared" si="162"/>
        <v>0</v>
      </c>
      <c r="AC74" s="224">
        <f t="shared" si="162"/>
        <v>0</v>
      </c>
      <c r="AD74" s="224">
        <f t="shared" si="162"/>
        <v>0</v>
      </c>
      <c r="AE74" s="224">
        <f t="shared" si="162"/>
        <v>0</v>
      </c>
      <c r="AF74" s="224">
        <f t="shared" si="162"/>
        <v>0</v>
      </c>
      <c r="AG74" s="224">
        <f t="shared" si="162"/>
        <v>0</v>
      </c>
      <c r="AH74" s="224">
        <f t="shared" ref="AH74:AQ74" si="163">SUM(AH67:AH73)</f>
        <v>0</v>
      </c>
      <c r="AI74" s="224">
        <f t="shared" si="163"/>
        <v>0</v>
      </c>
      <c r="AJ74" s="224">
        <f t="shared" si="163"/>
        <v>0</v>
      </c>
      <c r="AK74" s="224">
        <f t="shared" si="163"/>
        <v>0</v>
      </c>
      <c r="AL74" s="224">
        <f t="shared" si="163"/>
        <v>0</v>
      </c>
      <c r="AM74" s="224">
        <f t="shared" si="163"/>
        <v>0</v>
      </c>
      <c r="AN74" s="224">
        <f t="shared" si="163"/>
        <v>0</v>
      </c>
      <c r="AO74" s="224">
        <f t="shared" si="163"/>
        <v>0</v>
      </c>
      <c r="AP74" s="224">
        <f t="shared" si="163"/>
        <v>0</v>
      </c>
      <c r="AQ74" s="224">
        <f t="shared" si="163"/>
        <v>0</v>
      </c>
    </row>
    <row r="77" spans="2:43" x14ac:dyDescent="0.3">
      <c r="B77" s="163"/>
      <c r="C77" s="45"/>
      <c r="D77" s="45" t="s">
        <v>10</v>
      </c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</row>
    <row r="78" spans="2:43" x14ac:dyDescent="0.3">
      <c r="B78" s="475" t="s">
        <v>740</v>
      </c>
      <c r="C78" s="46"/>
      <c r="D78" s="47">
        <v>1</v>
      </c>
      <c r="E78" s="47">
        <v>2</v>
      </c>
      <c r="F78" s="47">
        <v>3</v>
      </c>
      <c r="G78" s="47">
        <v>4</v>
      </c>
      <c r="H78" s="47">
        <v>5</v>
      </c>
      <c r="I78" s="47">
        <v>6</v>
      </c>
      <c r="J78" s="47">
        <v>7</v>
      </c>
      <c r="K78" s="47">
        <v>8</v>
      </c>
      <c r="L78" s="47">
        <v>9</v>
      </c>
      <c r="M78" s="47">
        <v>10</v>
      </c>
      <c r="N78" s="47">
        <v>11</v>
      </c>
      <c r="O78" s="47">
        <v>12</v>
      </c>
      <c r="P78" s="47">
        <v>13</v>
      </c>
      <c r="Q78" s="47">
        <v>14</v>
      </c>
      <c r="R78" s="47">
        <v>15</v>
      </c>
      <c r="S78" s="47">
        <v>16</v>
      </c>
      <c r="T78" s="47">
        <v>17</v>
      </c>
      <c r="U78" s="47">
        <v>18</v>
      </c>
      <c r="V78" s="47">
        <v>19</v>
      </c>
      <c r="W78" s="47">
        <v>20</v>
      </c>
      <c r="X78" s="47">
        <v>21</v>
      </c>
      <c r="Y78" s="47">
        <v>22</v>
      </c>
      <c r="Z78" s="47">
        <v>23</v>
      </c>
      <c r="AA78" s="47">
        <v>24</v>
      </c>
      <c r="AB78" s="47">
        <v>25</v>
      </c>
      <c r="AC78" s="47">
        <v>26</v>
      </c>
      <c r="AD78" s="47">
        <v>27</v>
      </c>
      <c r="AE78" s="47">
        <v>28</v>
      </c>
      <c r="AF78" s="47">
        <v>29</v>
      </c>
      <c r="AG78" s="47">
        <v>30</v>
      </c>
      <c r="AH78" s="47">
        <v>31</v>
      </c>
      <c r="AI78" s="47">
        <v>32</v>
      </c>
      <c r="AJ78" s="47">
        <v>33</v>
      </c>
      <c r="AK78" s="47">
        <v>34</v>
      </c>
      <c r="AL78" s="47">
        <v>35</v>
      </c>
      <c r="AM78" s="47">
        <v>36</v>
      </c>
      <c r="AN78" s="47">
        <v>37</v>
      </c>
      <c r="AO78" s="47">
        <v>38</v>
      </c>
      <c r="AP78" s="47">
        <v>39</v>
      </c>
      <c r="AQ78" s="47">
        <v>40</v>
      </c>
    </row>
    <row r="79" spans="2:43" x14ac:dyDescent="0.3">
      <c r="B79" s="476"/>
      <c r="C79" s="291" t="s">
        <v>9</v>
      </c>
      <c r="D79" s="49">
        <f t="shared" ref="D79:AG79" si="164">D4</f>
        <v>2024</v>
      </c>
      <c r="E79" s="49">
        <f t="shared" si="164"/>
        <v>2025</v>
      </c>
      <c r="F79" s="49">
        <f t="shared" si="164"/>
        <v>2026</v>
      </c>
      <c r="G79" s="49">
        <f t="shared" si="164"/>
        <v>2027</v>
      </c>
      <c r="H79" s="49">
        <f t="shared" si="164"/>
        <v>2028</v>
      </c>
      <c r="I79" s="49">
        <f t="shared" si="164"/>
        <v>2029</v>
      </c>
      <c r="J79" s="49">
        <f t="shared" si="164"/>
        <v>2030</v>
      </c>
      <c r="K79" s="49">
        <f t="shared" si="164"/>
        <v>2031</v>
      </c>
      <c r="L79" s="49">
        <f t="shared" si="164"/>
        <v>2032</v>
      </c>
      <c r="M79" s="49">
        <f t="shared" si="164"/>
        <v>2033</v>
      </c>
      <c r="N79" s="49">
        <f t="shared" si="164"/>
        <v>2034</v>
      </c>
      <c r="O79" s="49">
        <f t="shared" si="164"/>
        <v>2035</v>
      </c>
      <c r="P79" s="49">
        <f t="shared" si="164"/>
        <v>2036</v>
      </c>
      <c r="Q79" s="49">
        <f t="shared" si="164"/>
        <v>2037</v>
      </c>
      <c r="R79" s="49">
        <f t="shared" si="164"/>
        <v>2038</v>
      </c>
      <c r="S79" s="49">
        <f t="shared" si="164"/>
        <v>2039</v>
      </c>
      <c r="T79" s="49">
        <f t="shared" si="164"/>
        <v>2040</v>
      </c>
      <c r="U79" s="49">
        <f t="shared" si="164"/>
        <v>2041</v>
      </c>
      <c r="V79" s="49">
        <f t="shared" si="164"/>
        <v>2042</v>
      </c>
      <c r="W79" s="49">
        <f t="shared" si="164"/>
        <v>2043</v>
      </c>
      <c r="X79" s="49">
        <f t="shared" si="164"/>
        <v>2044</v>
      </c>
      <c r="Y79" s="49">
        <f t="shared" si="164"/>
        <v>2045</v>
      </c>
      <c r="Z79" s="49">
        <f t="shared" si="164"/>
        <v>2046</v>
      </c>
      <c r="AA79" s="49">
        <f t="shared" si="164"/>
        <v>2047</v>
      </c>
      <c r="AB79" s="49">
        <f t="shared" si="164"/>
        <v>2048</v>
      </c>
      <c r="AC79" s="49">
        <f t="shared" si="164"/>
        <v>2049</v>
      </c>
      <c r="AD79" s="49">
        <f t="shared" si="164"/>
        <v>2050</v>
      </c>
      <c r="AE79" s="49">
        <f t="shared" si="164"/>
        <v>2051</v>
      </c>
      <c r="AF79" s="49">
        <f t="shared" si="164"/>
        <v>2052</v>
      </c>
      <c r="AG79" s="49">
        <f t="shared" si="164"/>
        <v>2053</v>
      </c>
      <c r="AH79" s="49">
        <f t="shared" ref="AH79:AQ79" si="165">AH4</f>
        <v>2054</v>
      </c>
      <c r="AI79" s="49">
        <f t="shared" si="165"/>
        <v>2055</v>
      </c>
      <c r="AJ79" s="49">
        <f t="shared" si="165"/>
        <v>2056</v>
      </c>
      <c r="AK79" s="49">
        <f t="shared" si="165"/>
        <v>2057</v>
      </c>
      <c r="AL79" s="49">
        <f t="shared" si="165"/>
        <v>2058</v>
      </c>
      <c r="AM79" s="49">
        <f t="shared" si="165"/>
        <v>2059</v>
      </c>
      <c r="AN79" s="49">
        <f t="shared" si="165"/>
        <v>2060</v>
      </c>
      <c r="AO79" s="49">
        <f t="shared" si="165"/>
        <v>2061</v>
      </c>
      <c r="AP79" s="49">
        <f t="shared" si="165"/>
        <v>2062</v>
      </c>
      <c r="AQ79" s="49">
        <f t="shared" si="165"/>
        <v>2063</v>
      </c>
    </row>
    <row r="80" spans="2:43" ht="11.65" x14ac:dyDescent="0.4">
      <c r="B80" s="395" t="s">
        <v>706</v>
      </c>
      <c r="C80" s="51">
        <f t="shared" ref="C80:C87" si="166">SUM(D80:AQ80)</f>
        <v>0</v>
      </c>
      <c r="D80" s="162">
        <f>D67*Parametre!C183</f>
        <v>0</v>
      </c>
      <c r="E80" s="162">
        <f>E67*Parametre!D183</f>
        <v>0</v>
      </c>
      <c r="F80" s="162">
        <f>F67*Parametre!E183</f>
        <v>0</v>
      </c>
      <c r="G80" s="162">
        <f>G67*Parametre!F183</f>
        <v>0</v>
      </c>
      <c r="H80" s="162">
        <f>H67*Parametre!G183</f>
        <v>0</v>
      </c>
      <c r="I80" s="162">
        <f>I67*Parametre!H183</f>
        <v>0</v>
      </c>
      <c r="J80" s="162">
        <f>J67*Parametre!I183</f>
        <v>0</v>
      </c>
      <c r="K80" s="162">
        <f>K67*Parametre!J183</f>
        <v>0</v>
      </c>
      <c r="L80" s="162">
        <f>L67*Parametre!K183</f>
        <v>0</v>
      </c>
      <c r="M80" s="162">
        <f>M67*Parametre!L183</f>
        <v>0</v>
      </c>
      <c r="N80" s="162">
        <f>N67*Parametre!M183</f>
        <v>0</v>
      </c>
      <c r="O80" s="162">
        <f>O67*Parametre!N183</f>
        <v>0</v>
      </c>
      <c r="P80" s="162">
        <f>P67*Parametre!O183</f>
        <v>0</v>
      </c>
      <c r="Q80" s="162">
        <f>Q67*Parametre!P183</f>
        <v>0</v>
      </c>
      <c r="R80" s="162">
        <f>R67*Parametre!Q183</f>
        <v>0</v>
      </c>
      <c r="S80" s="162">
        <f>S67*Parametre!R183</f>
        <v>0</v>
      </c>
      <c r="T80" s="162">
        <f>T67*Parametre!S183</f>
        <v>0</v>
      </c>
      <c r="U80" s="162">
        <f>U67*Parametre!T183</f>
        <v>0</v>
      </c>
      <c r="V80" s="162">
        <f>V67*Parametre!U183</f>
        <v>0</v>
      </c>
      <c r="W80" s="162">
        <f>W67*Parametre!V183</f>
        <v>0</v>
      </c>
      <c r="X80" s="162">
        <f>X67*Parametre!W183</f>
        <v>0</v>
      </c>
      <c r="Y80" s="162">
        <f>Y67*Parametre!X183</f>
        <v>0</v>
      </c>
      <c r="Z80" s="162">
        <f>Z67*Parametre!Y183</f>
        <v>0</v>
      </c>
      <c r="AA80" s="162">
        <f>AA67*Parametre!Z183</f>
        <v>0</v>
      </c>
      <c r="AB80" s="162">
        <f>AB67*Parametre!AA183</f>
        <v>0</v>
      </c>
      <c r="AC80" s="162">
        <f>AC67*Parametre!AB183</f>
        <v>0</v>
      </c>
      <c r="AD80" s="162">
        <f>AD67*Parametre!AC183</f>
        <v>0</v>
      </c>
      <c r="AE80" s="162">
        <f>AE67*Parametre!AD183</f>
        <v>0</v>
      </c>
      <c r="AF80" s="162">
        <f>AF67*Parametre!AE183</f>
        <v>0</v>
      </c>
      <c r="AG80" s="162">
        <f>AG67*Parametre!AF183</f>
        <v>0</v>
      </c>
      <c r="AH80" s="162">
        <f>AH67*Parametre!AG183</f>
        <v>0</v>
      </c>
      <c r="AI80" s="162">
        <f>AI67*Parametre!AH183</f>
        <v>0</v>
      </c>
      <c r="AJ80" s="162">
        <f>AJ67*Parametre!AI183</f>
        <v>0</v>
      </c>
      <c r="AK80" s="162">
        <f>AK67*Parametre!AJ183</f>
        <v>0</v>
      </c>
      <c r="AL80" s="162">
        <f>AL67*Parametre!AK183</f>
        <v>0</v>
      </c>
      <c r="AM80" s="162">
        <f>AM67*Parametre!AL183</f>
        <v>0</v>
      </c>
      <c r="AN80" s="162">
        <f>AN67*Parametre!AM183</f>
        <v>0</v>
      </c>
      <c r="AO80" s="162">
        <f>AO67*Parametre!AN183</f>
        <v>0</v>
      </c>
      <c r="AP80" s="162">
        <f>AP67*Parametre!AO183</f>
        <v>0</v>
      </c>
      <c r="AQ80" s="162">
        <f>AQ67*Parametre!AP183</f>
        <v>0</v>
      </c>
    </row>
    <row r="81" spans="2:43" ht="11.65" x14ac:dyDescent="0.4">
      <c r="B81" s="395" t="s">
        <v>707</v>
      </c>
      <c r="C81" s="51">
        <f t="shared" si="166"/>
        <v>0</v>
      </c>
      <c r="D81" s="162">
        <f>D68*Parametre!C184</f>
        <v>0</v>
      </c>
      <c r="E81" s="162">
        <f>E68*Parametre!D184</f>
        <v>0</v>
      </c>
      <c r="F81" s="162">
        <f>F68*Parametre!E184</f>
        <v>0</v>
      </c>
      <c r="G81" s="162">
        <f>G68*Parametre!F184</f>
        <v>0</v>
      </c>
      <c r="H81" s="162">
        <f>H68*Parametre!G184</f>
        <v>0</v>
      </c>
      <c r="I81" s="162">
        <f>I68*Parametre!H184</f>
        <v>0</v>
      </c>
      <c r="J81" s="162">
        <f>J68*Parametre!I184</f>
        <v>0</v>
      </c>
      <c r="K81" s="162">
        <f>K68*Parametre!J184</f>
        <v>0</v>
      </c>
      <c r="L81" s="162">
        <f>L68*Parametre!K184</f>
        <v>0</v>
      </c>
      <c r="M81" s="162">
        <f>M68*Parametre!L184</f>
        <v>0</v>
      </c>
      <c r="N81" s="162">
        <f>N68*Parametre!M184</f>
        <v>0</v>
      </c>
      <c r="O81" s="162">
        <f>O68*Parametre!N184</f>
        <v>0</v>
      </c>
      <c r="P81" s="162">
        <f>P68*Parametre!O184</f>
        <v>0</v>
      </c>
      <c r="Q81" s="162">
        <f>Q68*Parametre!P184</f>
        <v>0</v>
      </c>
      <c r="R81" s="162">
        <f>R68*Parametre!Q184</f>
        <v>0</v>
      </c>
      <c r="S81" s="162">
        <f>S68*Parametre!R184</f>
        <v>0</v>
      </c>
      <c r="T81" s="162">
        <f>T68*Parametre!S184</f>
        <v>0</v>
      </c>
      <c r="U81" s="162">
        <f>U68*Parametre!T184</f>
        <v>0</v>
      </c>
      <c r="V81" s="162">
        <f>V68*Parametre!U184</f>
        <v>0</v>
      </c>
      <c r="W81" s="162">
        <f>W68*Parametre!V184</f>
        <v>0</v>
      </c>
      <c r="X81" s="162">
        <f>X68*Parametre!W184</f>
        <v>0</v>
      </c>
      <c r="Y81" s="162">
        <f>Y68*Parametre!X184</f>
        <v>0</v>
      </c>
      <c r="Z81" s="162">
        <f>Z68*Parametre!Y184</f>
        <v>0</v>
      </c>
      <c r="AA81" s="162">
        <f>AA68*Parametre!Z184</f>
        <v>0</v>
      </c>
      <c r="AB81" s="162">
        <f>AB68*Parametre!AA184</f>
        <v>0</v>
      </c>
      <c r="AC81" s="162">
        <f>AC68*Parametre!AB184</f>
        <v>0</v>
      </c>
      <c r="AD81" s="162">
        <f>AD68*Parametre!AC184</f>
        <v>0</v>
      </c>
      <c r="AE81" s="162">
        <f>AE68*Parametre!AD184</f>
        <v>0</v>
      </c>
      <c r="AF81" s="162">
        <f>AF68*Parametre!AE184</f>
        <v>0</v>
      </c>
      <c r="AG81" s="162">
        <f>AG68*Parametre!AF184</f>
        <v>0</v>
      </c>
      <c r="AH81" s="162">
        <f>AH68*Parametre!AG184</f>
        <v>0</v>
      </c>
      <c r="AI81" s="162">
        <f>AI68*Parametre!AH184</f>
        <v>0</v>
      </c>
      <c r="AJ81" s="162">
        <f>AJ68*Parametre!AI184</f>
        <v>0</v>
      </c>
      <c r="AK81" s="162">
        <f>AK68*Parametre!AJ184</f>
        <v>0</v>
      </c>
      <c r="AL81" s="162">
        <f>AL68*Parametre!AK184</f>
        <v>0</v>
      </c>
      <c r="AM81" s="162">
        <f>AM68*Parametre!AL184</f>
        <v>0</v>
      </c>
      <c r="AN81" s="162">
        <f>AN68*Parametre!AM184</f>
        <v>0</v>
      </c>
      <c r="AO81" s="162">
        <f>AO68*Parametre!AN184</f>
        <v>0</v>
      </c>
      <c r="AP81" s="162">
        <f>AP68*Parametre!AO184</f>
        <v>0</v>
      </c>
      <c r="AQ81" s="162">
        <f>AQ68*Parametre!AP184</f>
        <v>0</v>
      </c>
    </row>
    <row r="82" spans="2:43" ht="11.65" x14ac:dyDescent="0.4">
      <c r="B82" s="395" t="s">
        <v>708</v>
      </c>
      <c r="C82" s="51">
        <f t="shared" si="166"/>
        <v>0</v>
      </c>
      <c r="D82" s="162">
        <f>D69*Parametre!C185</f>
        <v>0</v>
      </c>
      <c r="E82" s="162">
        <f>E69*Parametre!D185</f>
        <v>0</v>
      </c>
      <c r="F82" s="162">
        <f>F69*Parametre!E185</f>
        <v>0</v>
      </c>
      <c r="G82" s="162">
        <f>G69*Parametre!F185</f>
        <v>0</v>
      </c>
      <c r="H82" s="162">
        <f>H69*Parametre!G185</f>
        <v>0</v>
      </c>
      <c r="I82" s="162">
        <f>I69*Parametre!H185</f>
        <v>0</v>
      </c>
      <c r="J82" s="162">
        <f>J69*Parametre!I185</f>
        <v>0</v>
      </c>
      <c r="K82" s="162">
        <f>K69*Parametre!J185</f>
        <v>0</v>
      </c>
      <c r="L82" s="162">
        <f>L69*Parametre!K185</f>
        <v>0</v>
      </c>
      <c r="M82" s="162">
        <f>M69*Parametre!L185</f>
        <v>0</v>
      </c>
      <c r="N82" s="162">
        <f>N69*Parametre!M185</f>
        <v>0</v>
      </c>
      <c r="O82" s="162">
        <f>O69*Parametre!N185</f>
        <v>0</v>
      </c>
      <c r="P82" s="162">
        <f>P69*Parametre!O185</f>
        <v>0</v>
      </c>
      <c r="Q82" s="162">
        <f>Q69*Parametre!P185</f>
        <v>0</v>
      </c>
      <c r="R82" s="162">
        <f>R69*Parametre!Q185</f>
        <v>0</v>
      </c>
      <c r="S82" s="162">
        <f>S69*Parametre!R185</f>
        <v>0</v>
      </c>
      <c r="T82" s="162">
        <f>T69*Parametre!S185</f>
        <v>0</v>
      </c>
      <c r="U82" s="162">
        <f>U69*Parametre!T185</f>
        <v>0</v>
      </c>
      <c r="V82" s="162">
        <f>V69*Parametre!U185</f>
        <v>0</v>
      </c>
      <c r="W82" s="162">
        <f>W69*Parametre!V185</f>
        <v>0</v>
      </c>
      <c r="X82" s="162">
        <f>X69*Parametre!W185</f>
        <v>0</v>
      </c>
      <c r="Y82" s="162">
        <f>Y69*Parametre!X185</f>
        <v>0</v>
      </c>
      <c r="Z82" s="162">
        <f>Z69*Parametre!Y185</f>
        <v>0</v>
      </c>
      <c r="AA82" s="162">
        <f>AA69*Parametre!Z185</f>
        <v>0</v>
      </c>
      <c r="AB82" s="162">
        <f>AB69*Parametre!AA185</f>
        <v>0</v>
      </c>
      <c r="AC82" s="162">
        <f>AC69*Parametre!AB185</f>
        <v>0</v>
      </c>
      <c r="AD82" s="162">
        <f>AD69*Parametre!AC185</f>
        <v>0</v>
      </c>
      <c r="AE82" s="162">
        <f>AE69*Parametre!AD185</f>
        <v>0</v>
      </c>
      <c r="AF82" s="162">
        <f>AF69*Parametre!AE185</f>
        <v>0</v>
      </c>
      <c r="AG82" s="162">
        <f>AG69*Parametre!AF185</f>
        <v>0</v>
      </c>
      <c r="AH82" s="162">
        <f>AH69*Parametre!AG185</f>
        <v>0</v>
      </c>
      <c r="AI82" s="162">
        <f>AI69*Parametre!AH185</f>
        <v>0</v>
      </c>
      <c r="AJ82" s="162">
        <f>AJ69*Parametre!AI185</f>
        <v>0</v>
      </c>
      <c r="AK82" s="162">
        <f>AK69*Parametre!AJ185</f>
        <v>0</v>
      </c>
      <c r="AL82" s="162">
        <f>AL69*Parametre!AK185</f>
        <v>0</v>
      </c>
      <c r="AM82" s="162">
        <f>AM69*Parametre!AL185</f>
        <v>0</v>
      </c>
      <c r="AN82" s="162">
        <f>AN69*Parametre!AM185</f>
        <v>0</v>
      </c>
      <c r="AO82" s="162">
        <f>AO69*Parametre!AN185</f>
        <v>0</v>
      </c>
      <c r="AP82" s="162">
        <f>AP69*Parametre!AO185</f>
        <v>0</v>
      </c>
      <c r="AQ82" s="162">
        <f>AQ69*Parametre!AP185</f>
        <v>0</v>
      </c>
    </row>
    <row r="83" spans="2:43" ht="11.65" x14ac:dyDescent="0.4">
      <c r="B83" s="395" t="s">
        <v>709</v>
      </c>
      <c r="C83" s="51">
        <f t="shared" si="166"/>
        <v>0</v>
      </c>
      <c r="D83" s="162">
        <f>D70*Parametre!C186</f>
        <v>0</v>
      </c>
      <c r="E83" s="162">
        <f>E70*Parametre!D186</f>
        <v>0</v>
      </c>
      <c r="F83" s="162">
        <f>F70*Parametre!E186</f>
        <v>0</v>
      </c>
      <c r="G83" s="162">
        <f>G70*Parametre!F186</f>
        <v>0</v>
      </c>
      <c r="H83" s="162">
        <f>H70*Parametre!G186</f>
        <v>0</v>
      </c>
      <c r="I83" s="162">
        <f>I70*Parametre!H186</f>
        <v>0</v>
      </c>
      <c r="J83" s="162">
        <f>J70*Parametre!I186</f>
        <v>0</v>
      </c>
      <c r="K83" s="162">
        <f>K70*Parametre!J186</f>
        <v>0</v>
      </c>
      <c r="L83" s="162">
        <f>L70*Parametre!K186</f>
        <v>0</v>
      </c>
      <c r="M83" s="162">
        <f>M70*Parametre!L186</f>
        <v>0</v>
      </c>
      <c r="N83" s="162">
        <f>N70*Parametre!M186</f>
        <v>0</v>
      </c>
      <c r="O83" s="162">
        <f>O70*Parametre!N186</f>
        <v>0</v>
      </c>
      <c r="P83" s="162">
        <f>P70*Parametre!O186</f>
        <v>0</v>
      </c>
      <c r="Q83" s="162">
        <f>Q70*Parametre!P186</f>
        <v>0</v>
      </c>
      <c r="R83" s="162">
        <f>R70*Parametre!Q186</f>
        <v>0</v>
      </c>
      <c r="S83" s="162">
        <f>S70*Parametre!R186</f>
        <v>0</v>
      </c>
      <c r="T83" s="162">
        <f>T70*Parametre!S186</f>
        <v>0</v>
      </c>
      <c r="U83" s="162">
        <f>U70*Parametre!T186</f>
        <v>0</v>
      </c>
      <c r="V83" s="162">
        <f>V70*Parametre!U186</f>
        <v>0</v>
      </c>
      <c r="W83" s="162">
        <f>W70*Parametre!V186</f>
        <v>0</v>
      </c>
      <c r="X83" s="162">
        <f>X70*Parametre!W186</f>
        <v>0</v>
      </c>
      <c r="Y83" s="162">
        <f>Y70*Parametre!X186</f>
        <v>0</v>
      </c>
      <c r="Z83" s="162">
        <f>Z70*Parametre!Y186</f>
        <v>0</v>
      </c>
      <c r="AA83" s="162">
        <f>AA70*Parametre!Z186</f>
        <v>0</v>
      </c>
      <c r="AB83" s="162">
        <f>AB70*Parametre!AA186</f>
        <v>0</v>
      </c>
      <c r="AC83" s="162">
        <f>AC70*Parametre!AB186</f>
        <v>0</v>
      </c>
      <c r="AD83" s="162">
        <f>AD70*Parametre!AC186</f>
        <v>0</v>
      </c>
      <c r="AE83" s="162">
        <f>AE70*Parametre!AD186</f>
        <v>0</v>
      </c>
      <c r="AF83" s="162">
        <f>AF70*Parametre!AE186</f>
        <v>0</v>
      </c>
      <c r="AG83" s="162">
        <f>AG70*Parametre!AF186</f>
        <v>0</v>
      </c>
      <c r="AH83" s="162">
        <f>AH70*Parametre!AG186</f>
        <v>0</v>
      </c>
      <c r="AI83" s="162">
        <f>AI70*Parametre!AH186</f>
        <v>0</v>
      </c>
      <c r="AJ83" s="162">
        <f>AJ70*Parametre!AI186</f>
        <v>0</v>
      </c>
      <c r="AK83" s="162">
        <f>AK70*Parametre!AJ186</f>
        <v>0</v>
      </c>
      <c r="AL83" s="162">
        <f>AL70*Parametre!AK186</f>
        <v>0</v>
      </c>
      <c r="AM83" s="162">
        <f>AM70*Parametre!AL186</f>
        <v>0</v>
      </c>
      <c r="AN83" s="162">
        <f>AN70*Parametre!AM186</f>
        <v>0</v>
      </c>
      <c r="AO83" s="162">
        <f>AO70*Parametre!AN186</f>
        <v>0</v>
      </c>
      <c r="AP83" s="162">
        <f>AP70*Parametre!AO186</f>
        <v>0</v>
      </c>
      <c r="AQ83" s="162">
        <f>AQ70*Parametre!AP186</f>
        <v>0</v>
      </c>
    </row>
    <row r="84" spans="2:43" ht="11.65" x14ac:dyDescent="0.4">
      <c r="B84" s="395" t="s">
        <v>164</v>
      </c>
      <c r="C84" s="51">
        <f t="shared" si="166"/>
        <v>0</v>
      </c>
      <c r="D84" s="162">
        <f>D71*Parametre!C187</f>
        <v>0</v>
      </c>
      <c r="E84" s="162">
        <f>E71*Parametre!D187</f>
        <v>0</v>
      </c>
      <c r="F84" s="162">
        <f>F71*Parametre!E187</f>
        <v>0</v>
      </c>
      <c r="G84" s="162">
        <f>G71*Parametre!F187</f>
        <v>0</v>
      </c>
      <c r="H84" s="162">
        <f>H71*Parametre!G187</f>
        <v>0</v>
      </c>
      <c r="I84" s="162">
        <f>I71*Parametre!H187</f>
        <v>0</v>
      </c>
      <c r="J84" s="162">
        <f>J71*Parametre!I187</f>
        <v>0</v>
      </c>
      <c r="K84" s="162">
        <f>K71*Parametre!J187</f>
        <v>0</v>
      </c>
      <c r="L84" s="162">
        <f>L71*Parametre!K187</f>
        <v>0</v>
      </c>
      <c r="M84" s="162">
        <f>M71*Parametre!L187</f>
        <v>0</v>
      </c>
      <c r="N84" s="162">
        <f>N71*Parametre!M187</f>
        <v>0</v>
      </c>
      <c r="O84" s="162">
        <f>O71*Parametre!N187</f>
        <v>0</v>
      </c>
      <c r="P84" s="162">
        <f>P71*Parametre!O187</f>
        <v>0</v>
      </c>
      <c r="Q84" s="162">
        <f>Q71*Parametre!P187</f>
        <v>0</v>
      </c>
      <c r="R84" s="162">
        <f>R71*Parametre!Q187</f>
        <v>0</v>
      </c>
      <c r="S84" s="162">
        <f>S71*Parametre!R187</f>
        <v>0</v>
      </c>
      <c r="T84" s="162">
        <f>T71*Parametre!S187</f>
        <v>0</v>
      </c>
      <c r="U84" s="162">
        <f>U71*Parametre!T187</f>
        <v>0</v>
      </c>
      <c r="V84" s="162">
        <f>V71*Parametre!U187</f>
        <v>0</v>
      </c>
      <c r="W84" s="162">
        <f>W71*Parametre!V187</f>
        <v>0</v>
      </c>
      <c r="X84" s="162">
        <f>X71*Parametre!W187</f>
        <v>0</v>
      </c>
      <c r="Y84" s="162">
        <f>Y71*Parametre!X187</f>
        <v>0</v>
      </c>
      <c r="Z84" s="162">
        <f>Z71*Parametre!Y187</f>
        <v>0</v>
      </c>
      <c r="AA84" s="162">
        <f>AA71*Parametre!Z187</f>
        <v>0</v>
      </c>
      <c r="AB84" s="162">
        <f>AB71*Parametre!AA187</f>
        <v>0</v>
      </c>
      <c r="AC84" s="162">
        <f>AC71*Parametre!AB187</f>
        <v>0</v>
      </c>
      <c r="AD84" s="162">
        <f>AD71*Parametre!AC187</f>
        <v>0</v>
      </c>
      <c r="AE84" s="162">
        <f>AE71*Parametre!AD187</f>
        <v>0</v>
      </c>
      <c r="AF84" s="162">
        <f>AF71*Parametre!AE187</f>
        <v>0</v>
      </c>
      <c r="AG84" s="162">
        <f>AG71*Parametre!AF187</f>
        <v>0</v>
      </c>
      <c r="AH84" s="162">
        <f>AH71*Parametre!AG187</f>
        <v>0</v>
      </c>
      <c r="AI84" s="162">
        <f>AI71*Parametre!AH187</f>
        <v>0</v>
      </c>
      <c r="AJ84" s="162">
        <f>AJ71*Parametre!AI187</f>
        <v>0</v>
      </c>
      <c r="AK84" s="162">
        <f>AK71*Parametre!AJ187</f>
        <v>0</v>
      </c>
      <c r="AL84" s="162">
        <f>AL71*Parametre!AK187</f>
        <v>0</v>
      </c>
      <c r="AM84" s="162">
        <f>AM71*Parametre!AL187</f>
        <v>0</v>
      </c>
      <c r="AN84" s="162">
        <f>AN71*Parametre!AM187</f>
        <v>0</v>
      </c>
      <c r="AO84" s="162">
        <f>AO71*Parametre!AN187</f>
        <v>0</v>
      </c>
      <c r="AP84" s="162">
        <f>AP71*Parametre!AO187</f>
        <v>0</v>
      </c>
      <c r="AQ84" s="162">
        <f>AQ71*Parametre!AP187</f>
        <v>0</v>
      </c>
    </row>
    <row r="85" spans="2:43" ht="11.65" customHeight="1" x14ac:dyDescent="0.3">
      <c r="B85" s="395" t="s">
        <v>161</v>
      </c>
      <c r="C85" s="51">
        <f t="shared" si="166"/>
        <v>0</v>
      </c>
      <c r="D85" s="162">
        <f>D72*Parametre!C188</f>
        <v>0</v>
      </c>
      <c r="E85" s="162">
        <f>E72*Parametre!D188</f>
        <v>0</v>
      </c>
      <c r="F85" s="162">
        <f>F72*Parametre!E188</f>
        <v>0</v>
      </c>
      <c r="G85" s="162">
        <f>G72*Parametre!F188</f>
        <v>0</v>
      </c>
      <c r="H85" s="162">
        <f>H72*Parametre!G188</f>
        <v>0</v>
      </c>
      <c r="I85" s="162">
        <f>I72*Parametre!H188</f>
        <v>0</v>
      </c>
      <c r="J85" s="162">
        <f>J72*Parametre!I188</f>
        <v>0</v>
      </c>
      <c r="K85" s="162">
        <f>K72*Parametre!J188</f>
        <v>0</v>
      </c>
      <c r="L85" s="162">
        <f>L72*Parametre!K188</f>
        <v>0</v>
      </c>
      <c r="M85" s="162">
        <f>M72*Parametre!L188</f>
        <v>0</v>
      </c>
      <c r="N85" s="162">
        <f>N72*Parametre!M188</f>
        <v>0</v>
      </c>
      <c r="O85" s="162">
        <f>O72*Parametre!N188</f>
        <v>0</v>
      </c>
      <c r="P85" s="162">
        <f>P72*Parametre!O188</f>
        <v>0</v>
      </c>
      <c r="Q85" s="162">
        <f>Q72*Parametre!P188</f>
        <v>0</v>
      </c>
      <c r="R85" s="162">
        <f>R72*Parametre!Q188</f>
        <v>0</v>
      </c>
      <c r="S85" s="162">
        <f>S72*Parametre!R188</f>
        <v>0</v>
      </c>
      <c r="T85" s="162">
        <f>T72*Parametre!S188</f>
        <v>0</v>
      </c>
      <c r="U85" s="162">
        <f>U72*Parametre!T188</f>
        <v>0</v>
      </c>
      <c r="V85" s="162">
        <f>V72*Parametre!U188</f>
        <v>0</v>
      </c>
      <c r="W85" s="162">
        <f>W72*Parametre!V188</f>
        <v>0</v>
      </c>
      <c r="X85" s="162">
        <f>X72*Parametre!W188</f>
        <v>0</v>
      </c>
      <c r="Y85" s="162">
        <f>Y72*Parametre!X188</f>
        <v>0</v>
      </c>
      <c r="Z85" s="162">
        <f>Z72*Parametre!Y188</f>
        <v>0</v>
      </c>
      <c r="AA85" s="162">
        <f>AA72*Parametre!Z188</f>
        <v>0</v>
      </c>
      <c r="AB85" s="162">
        <f>AB72*Parametre!AA188</f>
        <v>0</v>
      </c>
      <c r="AC85" s="162">
        <f>AC72*Parametre!AB188</f>
        <v>0</v>
      </c>
      <c r="AD85" s="162">
        <f>AD72*Parametre!AC188</f>
        <v>0</v>
      </c>
      <c r="AE85" s="162">
        <f>AE72*Parametre!AD188</f>
        <v>0</v>
      </c>
      <c r="AF85" s="162">
        <f>AF72*Parametre!AE188</f>
        <v>0</v>
      </c>
      <c r="AG85" s="162">
        <f>AG72*Parametre!AF188</f>
        <v>0</v>
      </c>
      <c r="AH85" s="162">
        <f>AH72*Parametre!AG188</f>
        <v>0</v>
      </c>
      <c r="AI85" s="162">
        <f>AI72*Parametre!AH188</f>
        <v>0</v>
      </c>
      <c r="AJ85" s="162">
        <f>AJ72*Parametre!AI188</f>
        <v>0</v>
      </c>
      <c r="AK85" s="162">
        <f>AK72*Parametre!AJ188</f>
        <v>0</v>
      </c>
      <c r="AL85" s="162">
        <f>AL72*Parametre!AK188</f>
        <v>0</v>
      </c>
      <c r="AM85" s="162">
        <f>AM72*Parametre!AL188</f>
        <v>0</v>
      </c>
      <c r="AN85" s="162">
        <f>AN72*Parametre!AM188</f>
        <v>0</v>
      </c>
      <c r="AO85" s="162">
        <f>AO72*Parametre!AN188</f>
        <v>0</v>
      </c>
      <c r="AP85" s="162">
        <f>AP72*Parametre!AO188</f>
        <v>0</v>
      </c>
      <c r="AQ85" s="162">
        <f>AQ72*Parametre!AP188</f>
        <v>0</v>
      </c>
    </row>
    <row r="86" spans="2:43" ht="11.65" x14ac:dyDescent="0.4">
      <c r="B86" s="395" t="s">
        <v>165</v>
      </c>
      <c r="C86" s="51">
        <f t="shared" si="166"/>
        <v>0</v>
      </c>
      <c r="D86" s="162">
        <f>D73*Parametre!C189</f>
        <v>0</v>
      </c>
      <c r="E86" s="162">
        <f>E73*Parametre!D189</f>
        <v>0</v>
      </c>
      <c r="F86" s="162">
        <f>F73*Parametre!E189</f>
        <v>0</v>
      </c>
      <c r="G86" s="162">
        <f>G73*Parametre!F189</f>
        <v>0</v>
      </c>
      <c r="H86" s="162">
        <f>H73*Parametre!G189</f>
        <v>0</v>
      </c>
      <c r="I86" s="162">
        <f>I73*Parametre!H189</f>
        <v>0</v>
      </c>
      <c r="J86" s="162">
        <f>J73*Parametre!I189</f>
        <v>0</v>
      </c>
      <c r="K86" s="162">
        <f>K73*Parametre!J189</f>
        <v>0</v>
      </c>
      <c r="L86" s="162">
        <f>L73*Parametre!K189</f>
        <v>0</v>
      </c>
      <c r="M86" s="162">
        <f>M73*Parametre!L189</f>
        <v>0</v>
      </c>
      <c r="N86" s="162">
        <f>N73*Parametre!M189</f>
        <v>0</v>
      </c>
      <c r="O86" s="162">
        <f>O73*Parametre!N189</f>
        <v>0</v>
      </c>
      <c r="P86" s="162">
        <f>P73*Parametre!O189</f>
        <v>0</v>
      </c>
      <c r="Q86" s="162">
        <f>Q73*Parametre!P189</f>
        <v>0</v>
      </c>
      <c r="R86" s="162">
        <f>R73*Parametre!Q189</f>
        <v>0</v>
      </c>
      <c r="S86" s="162">
        <f>S73*Parametre!R189</f>
        <v>0</v>
      </c>
      <c r="T86" s="162">
        <f>T73*Parametre!S189</f>
        <v>0</v>
      </c>
      <c r="U86" s="162">
        <f>U73*Parametre!T189</f>
        <v>0</v>
      </c>
      <c r="V86" s="162">
        <f>V73*Parametre!U189</f>
        <v>0</v>
      </c>
      <c r="W86" s="162">
        <f>W73*Parametre!V189</f>
        <v>0</v>
      </c>
      <c r="X86" s="162">
        <f>X73*Parametre!W189</f>
        <v>0</v>
      </c>
      <c r="Y86" s="162">
        <f>Y73*Parametre!X189</f>
        <v>0</v>
      </c>
      <c r="Z86" s="162">
        <f>Z73*Parametre!Y189</f>
        <v>0</v>
      </c>
      <c r="AA86" s="162">
        <f>AA73*Parametre!Z189</f>
        <v>0</v>
      </c>
      <c r="AB86" s="162">
        <f>AB73*Parametre!AA189</f>
        <v>0</v>
      </c>
      <c r="AC86" s="162">
        <f>AC73*Parametre!AB189</f>
        <v>0</v>
      </c>
      <c r="AD86" s="162">
        <f>AD73*Parametre!AC189</f>
        <v>0</v>
      </c>
      <c r="AE86" s="162">
        <f>AE73*Parametre!AD189</f>
        <v>0</v>
      </c>
      <c r="AF86" s="162">
        <f>AF73*Parametre!AE189</f>
        <v>0</v>
      </c>
      <c r="AG86" s="162">
        <f>AG73*Parametre!AF189</f>
        <v>0</v>
      </c>
      <c r="AH86" s="162">
        <f>AH73*Parametre!AG189</f>
        <v>0</v>
      </c>
      <c r="AI86" s="162">
        <f>AI73*Parametre!AH189</f>
        <v>0</v>
      </c>
      <c r="AJ86" s="162">
        <f>AJ73*Parametre!AI189</f>
        <v>0</v>
      </c>
      <c r="AK86" s="162">
        <f>AK73*Parametre!AJ189</f>
        <v>0</v>
      </c>
      <c r="AL86" s="162">
        <f>AL73*Parametre!AK189</f>
        <v>0</v>
      </c>
      <c r="AM86" s="162">
        <f>AM73*Parametre!AL189</f>
        <v>0</v>
      </c>
      <c r="AN86" s="162">
        <f>AN73*Parametre!AM189</f>
        <v>0</v>
      </c>
      <c r="AO86" s="162">
        <f>AO73*Parametre!AN189</f>
        <v>0</v>
      </c>
      <c r="AP86" s="162">
        <f>AP73*Parametre!AO189</f>
        <v>0</v>
      </c>
      <c r="AQ86" s="162">
        <f>AQ73*Parametre!AP189</f>
        <v>0</v>
      </c>
    </row>
    <row r="87" spans="2:43" x14ac:dyDescent="0.3">
      <c r="B87" s="220" t="s">
        <v>72</v>
      </c>
      <c r="C87" s="221">
        <f t="shared" si="166"/>
        <v>0</v>
      </c>
      <c r="D87" s="222">
        <f>SUM(D80:D86)</f>
        <v>0</v>
      </c>
      <c r="E87" s="221">
        <f t="shared" ref="E87:AG87" si="167">SUM(E80:E86)</f>
        <v>0</v>
      </c>
      <c r="F87" s="221">
        <f t="shared" si="167"/>
        <v>0</v>
      </c>
      <c r="G87" s="221">
        <f t="shared" si="167"/>
        <v>0</v>
      </c>
      <c r="H87" s="221">
        <f t="shared" si="167"/>
        <v>0</v>
      </c>
      <c r="I87" s="221">
        <f t="shared" si="167"/>
        <v>0</v>
      </c>
      <c r="J87" s="221">
        <f t="shared" si="167"/>
        <v>0</v>
      </c>
      <c r="K87" s="221">
        <f t="shared" si="167"/>
        <v>0</v>
      </c>
      <c r="L87" s="221">
        <f t="shared" si="167"/>
        <v>0</v>
      </c>
      <c r="M87" s="221">
        <f t="shared" si="167"/>
        <v>0</v>
      </c>
      <c r="N87" s="221">
        <f t="shared" si="167"/>
        <v>0</v>
      </c>
      <c r="O87" s="221">
        <f t="shared" si="167"/>
        <v>0</v>
      </c>
      <c r="P87" s="221">
        <f t="shared" si="167"/>
        <v>0</v>
      </c>
      <c r="Q87" s="221">
        <f t="shared" si="167"/>
        <v>0</v>
      </c>
      <c r="R87" s="221">
        <f t="shared" si="167"/>
        <v>0</v>
      </c>
      <c r="S87" s="221">
        <f t="shared" si="167"/>
        <v>0</v>
      </c>
      <c r="T87" s="221">
        <f t="shared" si="167"/>
        <v>0</v>
      </c>
      <c r="U87" s="221">
        <f t="shared" si="167"/>
        <v>0</v>
      </c>
      <c r="V87" s="221">
        <f t="shared" si="167"/>
        <v>0</v>
      </c>
      <c r="W87" s="221">
        <f t="shared" si="167"/>
        <v>0</v>
      </c>
      <c r="X87" s="221">
        <f t="shared" si="167"/>
        <v>0</v>
      </c>
      <c r="Y87" s="221">
        <f t="shared" si="167"/>
        <v>0</v>
      </c>
      <c r="Z87" s="221">
        <f t="shared" si="167"/>
        <v>0</v>
      </c>
      <c r="AA87" s="221">
        <f t="shared" si="167"/>
        <v>0</v>
      </c>
      <c r="AB87" s="221">
        <f t="shared" si="167"/>
        <v>0</v>
      </c>
      <c r="AC87" s="221">
        <f t="shared" si="167"/>
        <v>0</v>
      </c>
      <c r="AD87" s="221">
        <f t="shared" si="167"/>
        <v>0</v>
      </c>
      <c r="AE87" s="221">
        <f t="shared" si="167"/>
        <v>0</v>
      </c>
      <c r="AF87" s="221">
        <f t="shared" si="167"/>
        <v>0</v>
      </c>
      <c r="AG87" s="221">
        <f t="shared" si="167"/>
        <v>0</v>
      </c>
      <c r="AH87" s="221">
        <f t="shared" ref="AH87:AQ87" si="168">SUM(AH80:AH86)</f>
        <v>0</v>
      </c>
      <c r="AI87" s="221">
        <f t="shared" si="168"/>
        <v>0</v>
      </c>
      <c r="AJ87" s="221">
        <f t="shared" si="168"/>
        <v>0</v>
      </c>
      <c r="AK87" s="221">
        <f t="shared" si="168"/>
        <v>0</v>
      </c>
      <c r="AL87" s="221">
        <f t="shared" si="168"/>
        <v>0</v>
      </c>
      <c r="AM87" s="221">
        <f t="shared" si="168"/>
        <v>0</v>
      </c>
      <c r="AN87" s="221">
        <f t="shared" si="168"/>
        <v>0</v>
      </c>
      <c r="AO87" s="221">
        <f t="shared" si="168"/>
        <v>0</v>
      </c>
      <c r="AP87" s="221">
        <f t="shared" si="168"/>
        <v>0</v>
      </c>
      <c r="AQ87" s="221">
        <f t="shared" si="168"/>
        <v>0</v>
      </c>
    </row>
    <row r="89" spans="2:43" x14ac:dyDescent="0.3">
      <c r="B89" s="44" t="s">
        <v>2</v>
      </c>
    </row>
    <row r="90" spans="2:43" x14ac:dyDescent="0.3">
      <c r="B90" s="44" t="s">
        <v>395</v>
      </c>
    </row>
  </sheetData>
  <mergeCells count="1">
    <mergeCell ref="B78:B79"/>
  </mergeCells>
  <pageMargins left="0.19687499999999999" right="0.19687499999999999" top="1" bottom="0.79479166666666667" header="0.5" footer="0.5"/>
  <pageSetup paperSize="9" scale="75" orientation="landscape" r:id="rId1"/>
  <headerFooter alignWithMargins="0">
    <oddHeader>&amp;LPríloha 7: Štandardné tabuľky - Cesty
&amp;"Arial,Tučné"&amp;12 10 Náklady na emisie</oddHeader>
    <oddFooter>Strana &amp;P z &amp;N</oddFooter>
  </headerFooter>
  <ignoredErrors>
    <ignoredError sqref="D61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</sheetPr>
  <dimension ref="B2:AQ51"/>
  <sheetViews>
    <sheetView zoomScale="90" zoomScaleNormal="90" workbookViewId="0">
      <selection activeCell="AQ44" sqref="AQ44"/>
    </sheetView>
  </sheetViews>
  <sheetFormatPr defaultColWidth="9.1328125" defaultRowHeight="10.15" x14ac:dyDescent="0.3"/>
  <cols>
    <col min="1" max="1" width="3.796875" style="396" customWidth="1"/>
    <col min="2" max="2" width="42.19921875" style="396" customWidth="1"/>
    <col min="3" max="3" width="11.796875" style="396" customWidth="1"/>
    <col min="4" max="43" width="4.33203125" style="396" bestFit="1" customWidth="1"/>
    <col min="44" max="16384" width="9.1328125" style="396"/>
  </cols>
  <sheetData>
    <row r="2" spans="2:43" x14ac:dyDescent="0.3">
      <c r="B2" s="395"/>
      <c r="C2" s="395"/>
      <c r="D2" s="395" t="s">
        <v>10</v>
      </c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  <c r="W2" s="395"/>
      <c r="X2" s="395"/>
      <c r="Y2" s="395"/>
      <c r="Z2" s="395"/>
      <c r="AA2" s="395"/>
      <c r="AB2" s="395"/>
      <c r="AC2" s="395"/>
      <c r="AD2" s="395"/>
      <c r="AE2" s="395"/>
      <c r="AF2" s="395"/>
      <c r="AG2" s="395"/>
      <c r="AH2" s="395"/>
      <c r="AI2" s="395"/>
      <c r="AJ2" s="395"/>
      <c r="AK2" s="395"/>
      <c r="AL2" s="395"/>
      <c r="AM2" s="395"/>
      <c r="AN2" s="395"/>
      <c r="AO2" s="395"/>
      <c r="AP2" s="395"/>
      <c r="AQ2" s="395"/>
    </row>
    <row r="3" spans="2:43" x14ac:dyDescent="0.3">
      <c r="B3" s="397" t="s">
        <v>730</v>
      </c>
      <c r="C3" s="397"/>
      <c r="D3" s="398">
        <v>1</v>
      </c>
      <c r="E3" s="398">
        <v>2</v>
      </c>
      <c r="F3" s="398">
        <v>3</v>
      </c>
      <c r="G3" s="398">
        <v>4</v>
      </c>
      <c r="H3" s="398">
        <v>5</v>
      </c>
      <c r="I3" s="398">
        <v>6</v>
      </c>
      <c r="J3" s="398">
        <v>7</v>
      </c>
      <c r="K3" s="398">
        <v>8</v>
      </c>
      <c r="L3" s="398">
        <v>9</v>
      </c>
      <c r="M3" s="398">
        <v>10</v>
      </c>
      <c r="N3" s="398">
        <v>11</v>
      </c>
      <c r="O3" s="398">
        <v>12</v>
      </c>
      <c r="P3" s="398">
        <v>13</v>
      </c>
      <c r="Q3" s="398">
        <v>14</v>
      </c>
      <c r="R3" s="398">
        <v>15</v>
      </c>
      <c r="S3" s="398">
        <v>16</v>
      </c>
      <c r="T3" s="398">
        <v>17</v>
      </c>
      <c r="U3" s="398">
        <v>18</v>
      </c>
      <c r="V3" s="398">
        <v>19</v>
      </c>
      <c r="W3" s="398">
        <v>20</v>
      </c>
      <c r="X3" s="398">
        <v>21</v>
      </c>
      <c r="Y3" s="398">
        <v>22</v>
      </c>
      <c r="Z3" s="398">
        <v>23</v>
      </c>
      <c r="AA3" s="398">
        <v>24</v>
      </c>
      <c r="AB3" s="398">
        <v>25</v>
      </c>
      <c r="AC3" s="398">
        <v>26</v>
      </c>
      <c r="AD3" s="398">
        <v>27</v>
      </c>
      <c r="AE3" s="398">
        <v>28</v>
      </c>
      <c r="AF3" s="398">
        <v>29</v>
      </c>
      <c r="AG3" s="398">
        <v>30</v>
      </c>
      <c r="AH3" s="398">
        <v>31</v>
      </c>
      <c r="AI3" s="398">
        <v>32</v>
      </c>
      <c r="AJ3" s="398">
        <v>33</v>
      </c>
      <c r="AK3" s="398">
        <v>34</v>
      </c>
      <c r="AL3" s="398">
        <v>35</v>
      </c>
      <c r="AM3" s="398">
        <v>36</v>
      </c>
      <c r="AN3" s="398">
        <v>37</v>
      </c>
      <c r="AO3" s="398">
        <v>38</v>
      </c>
      <c r="AP3" s="398">
        <v>39</v>
      </c>
      <c r="AQ3" s="398">
        <v>40</v>
      </c>
    </row>
    <row r="4" spans="2:43" x14ac:dyDescent="0.3">
      <c r="B4" s="399" t="s">
        <v>38</v>
      </c>
      <c r="C4" s="400" t="s">
        <v>9</v>
      </c>
      <c r="D4" s="401">
        <f>Parametre!C13</f>
        <v>2024</v>
      </c>
      <c r="E4" s="401">
        <f>D4+$D$3</f>
        <v>2025</v>
      </c>
      <c r="F4" s="401">
        <f t="shared" ref="F4:AQ4" si="0">E4+$D$3</f>
        <v>2026</v>
      </c>
      <c r="G4" s="401">
        <f t="shared" si="0"/>
        <v>2027</v>
      </c>
      <c r="H4" s="401">
        <f t="shared" si="0"/>
        <v>2028</v>
      </c>
      <c r="I4" s="401">
        <f t="shared" si="0"/>
        <v>2029</v>
      </c>
      <c r="J4" s="401">
        <f t="shared" si="0"/>
        <v>2030</v>
      </c>
      <c r="K4" s="401">
        <f t="shared" si="0"/>
        <v>2031</v>
      </c>
      <c r="L4" s="401">
        <f t="shared" si="0"/>
        <v>2032</v>
      </c>
      <c r="M4" s="401">
        <f t="shared" si="0"/>
        <v>2033</v>
      </c>
      <c r="N4" s="401">
        <f t="shared" si="0"/>
        <v>2034</v>
      </c>
      <c r="O4" s="401">
        <f t="shared" si="0"/>
        <v>2035</v>
      </c>
      <c r="P4" s="401">
        <f t="shared" si="0"/>
        <v>2036</v>
      </c>
      <c r="Q4" s="401">
        <f t="shared" si="0"/>
        <v>2037</v>
      </c>
      <c r="R4" s="401">
        <f t="shared" si="0"/>
        <v>2038</v>
      </c>
      <c r="S4" s="401">
        <f t="shared" si="0"/>
        <v>2039</v>
      </c>
      <c r="T4" s="401">
        <f t="shared" si="0"/>
        <v>2040</v>
      </c>
      <c r="U4" s="401">
        <f t="shared" si="0"/>
        <v>2041</v>
      </c>
      <c r="V4" s="401">
        <f t="shared" si="0"/>
        <v>2042</v>
      </c>
      <c r="W4" s="401">
        <f t="shared" si="0"/>
        <v>2043</v>
      </c>
      <c r="X4" s="401">
        <f t="shared" si="0"/>
        <v>2044</v>
      </c>
      <c r="Y4" s="401">
        <f t="shared" si="0"/>
        <v>2045</v>
      </c>
      <c r="Z4" s="401">
        <f t="shared" si="0"/>
        <v>2046</v>
      </c>
      <c r="AA4" s="401">
        <f t="shared" si="0"/>
        <v>2047</v>
      </c>
      <c r="AB4" s="401">
        <f t="shared" si="0"/>
        <v>2048</v>
      </c>
      <c r="AC4" s="401">
        <f t="shared" si="0"/>
        <v>2049</v>
      </c>
      <c r="AD4" s="401">
        <f t="shared" si="0"/>
        <v>2050</v>
      </c>
      <c r="AE4" s="401">
        <f t="shared" si="0"/>
        <v>2051</v>
      </c>
      <c r="AF4" s="401">
        <f t="shared" si="0"/>
        <v>2052</v>
      </c>
      <c r="AG4" s="401">
        <f t="shared" si="0"/>
        <v>2053</v>
      </c>
      <c r="AH4" s="401">
        <f t="shared" si="0"/>
        <v>2054</v>
      </c>
      <c r="AI4" s="401">
        <f t="shared" si="0"/>
        <v>2055</v>
      </c>
      <c r="AJ4" s="401">
        <f t="shared" si="0"/>
        <v>2056</v>
      </c>
      <c r="AK4" s="401">
        <f t="shared" si="0"/>
        <v>2057</v>
      </c>
      <c r="AL4" s="401">
        <f t="shared" si="0"/>
        <v>2058</v>
      </c>
      <c r="AM4" s="401">
        <f t="shared" si="0"/>
        <v>2059</v>
      </c>
      <c r="AN4" s="401">
        <f t="shared" si="0"/>
        <v>2060</v>
      </c>
      <c r="AO4" s="401">
        <f t="shared" si="0"/>
        <v>2061</v>
      </c>
      <c r="AP4" s="401">
        <f t="shared" si="0"/>
        <v>2062</v>
      </c>
      <c r="AQ4" s="401">
        <f t="shared" si="0"/>
        <v>2063</v>
      </c>
    </row>
    <row r="5" spans="2:43" ht="11.65" x14ac:dyDescent="0.4">
      <c r="B5" s="395" t="s">
        <v>706</v>
      </c>
      <c r="C5" s="402">
        <f t="shared" ref="C5:C12" si="1">SUM(D5:AQ5)</f>
        <v>0</v>
      </c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  <c r="Z5" s="403"/>
      <c r="AA5" s="403"/>
      <c r="AB5" s="403"/>
      <c r="AC5" s="403"/>
      <c r="AD5" s="403"/>
      <c r="AE5" s="403"/>
      <c r="AF5" s="403"/>
      <c r="AG5" s="403"/>
      <c r="AH5" s="403"/>
      <c r="AI5" s="403"/>
      <c r="AJ5" s="403"/>
      <c r="AK5" s="403"/>
      <c r="AL5" s="403"/>
      <c r="AM5" s="403"/>
      <c r="AN5" s="403"/>
      <c r="AO5" s="403"/>
      <c r="AP5" s="403"/>
      <c r="AQ5" s="403"/>
    </row>
    <row r="6" spans="2:43" ht="11.65" x14ac:dyDescent="0.4">
      <c r="B6" s="395" t="s">
        <v>707</v>
      </c>
      <c r="C6" s="402">
        <f t="shared" si="1"/>
        <v>0</v>
      </c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403"/>
      <c r="O6" s="403"/>
      <c r="P6" s="403"/>
      <c r="Q6" s="403"/>
      <c r="R6" s="403"/>
      <c r="S6" s="403"/>
      <c r="T6" s="403"/>
      <c r="U6" s="403"/>
      <c r="V6" s="403"/>
      <c r="W6" s="403"/>
      <c r="X6" s="403"/>
      <c r="Y6" s="403"/>
      <c r="Z6" s="403"/>
      <c r="AA6" s="403"/>
      <c r="AB6" s="403"/>
      <c r="AC6" s="403"/>
      <c r="AD6" s="403"/>
      <c r="AE6" s="403"/>
      <c r="AF6" s="403"/>
      <c r="AG6" s="403"/>
      <c r="AH6" s="403"/>
      <c r="AI6" s="403"/>
      <c r="AJ6" s="403"/>
      <c r="AK6" s="403"/>
      <c r="AL6" s="403"/>
      <c r="AM6" s="403"/>
      <c r="AN6" s="403"/>
      <c r="AO6" s="403"/>
      <c r="AP6" s="403"/>
      <c r="AQ6" s="403"/>
    </row>
    <row r="7" spans="2:43" ht="11.65" x14ac:dyDescent="0.4">
      <c r="B7" s="395" t="s">
        <v>708</v>
      </c>
      <c r="C7" s="402">
        <f t="shared" si="1"/>
        <v>0</v>
      </c>
      <c r="D7" s="403"/>
      <c r="E7" s="403"/>
      <c r="F7" s="403"/>
      <c r="G7" s="403"/>
      <c r="H7" s="403"/>
      <c r="I7" s="403"/>
      <c r="J7" s="403"/>
      <c r="K7" s="403"/>
      <c r="L7" s="403"/>
      <c r="M7" s="403"/>
      <c r="N7" s="403"/>
      <c r="O7" s="403"/>
      <c r="P7" s="403"/>
      <c r="Q7" s="403"/>
      <c r="R7" s="403"/>
      <c r="S7" s="403"/>
      <c r="T7" s="403"/>
      <c r="U7" s="403"/>
      <c r="V7" s="403"/>
      <c r="W7" s="403"/>
      <c r="X7" s="403"/>
      <c r="Y7" s="403"/>
      <c r="Z7" s="403"/>
      <c r="AA7" s="403"/>
      <c r="AB7" s="403"/>
      <c r="AC7" s="403"/>
      <c r="AD7" s="403"/>
      <c r="AE7" s="403"/>
      <c r="AF7" s="403"/>
      <c r="AG7" s="403"/>
      <c r="AH7" s="403"/>
      <c r="AI7" s="403"/>
      <c r="AJ7" s="403"/>
      <c r="AK7" s="403"/>
      <c r="AL7" s="403"/>
      <c r="AM7" s="403"/>
      <c r="AN7" s="403"/>
      <c r="AO7" s="403"/>
      <c r="AP7" s="403"/>
      <c r="AQ7" s="403"/>
    </row>
    <row r="8" spans="2:43" ht="11.65" x14ac:dyDescent="0.4">
      <c r="B8" s="395" t="s">
        <v>709</v>
      </c>
      <c r="C8" s="402">
        <f t="shared" si="1"/>
        <v>0</v>
      </c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3"/>
      <c r="O8" s="403"/>
      <c r="P8" s="403"/>
      <c r="Q8" s="403"/>
      <c r="R8" s="403"/>
      <c r="S8" s="403"/>
      <c r="T8" s="403"/>
      <c r="U8" s="403"/>
      <c r="V8" s="403"/>
      <c r="W8" s="403"/>
      <c r="X8" s="403"/>
      <c r="Y8" s="403"/>
      <c r="Z8" s="403"/>
      <c r="AA8" s="403"/>
      <c r="AB8" s="403"/>
      <c r="AC8" s="403"/>
      <c r="AD8" s="403"/>
      <c r="AE8" s="403"/>
      <c r="AF8" s="403"/>
      <c r="AG8" s="403"/>
      <c r="AH8" s="403"/>
      <c r="AI8" s="403"/>
      <c r="AJ8" s="403"/>
      <c r="AK8" s="403"/>
      <c r="AL8" s="403"/>
      <c r="AM8" s="403"/>
      <c r="AN8" s="403"/>
      <c r="AO8" s="403"/>
      <c r="AP8" s="403"/>
      <c r="AQ8" s="403"/>
    </row>
    <row r="9" spans="2:43" ht="11.65" x14ac:dyDescent="0.4">
      <c r="B9" s="395" t="s">
        <v>164</v>
      </c>
      <c r="C9" s="402">
        <f t="shared" si="1"/>
        <v>0</v>
      </c>
      <c r="D9" s="403"/>
      <c r="E9" s="403"/>
      <c r="F9" s="403"/>
      <c r="G9" s="403"/>
      <c r="H9" s="403"/>
      <c r="I9" s="403"/>
      <c r="J9" s="403"/>
      <c r="K9" s="403"/>
      <c r="L9" s="403"/>
      <c r="M9" s="403"/>
      <c r="N9" s="403"/>
      <c r="O9" s="403"/>
      <c r="P9" s="403"/>
      <c r="Q9" s="403"/>
      <c r="R9" s="403"/>
      <c r="S9" s="403"/>
      <c r="T9" s="403"/>
      <c r="U9" s="403"/>
      <c r="V9" s="403"/>
      <c r="W9" s="403"/>
      <c r="X9" s="403"/>
      <c r="Y9" s="403"/>
      <c r="Z9" s="403"/>
      <c r="AA9" s="403"/>
      <c r="AB9" s="403"/>
      <c r="AC9" s="403"/>
      <c r="AD9" s="403"/>
      <c r="AE9" s="403"/>
      <c r="AF9" s="403"/>
      <c r="AG9" s="403"/>
      <c r="AH9" s="403"/>
      <c r="AI9" s="403"/>
      <c r="AJ9" s="403"/>
      <c r="AK9" s="403"/>
      <c r="AL9" s="403"/>
      <c r="AM9" s="403"/>
      <c r="AN9" s="403"/>
      <c r="AO9" s="403"/>
      <c r="AP9" s="403"/>
      <c r="AQ9" s="403"/>
    </row>
    <row r="10" spans="2:43" ht="11.65" customHeight="1" x14ac:dyDescent="0.3">
      <c r="B10" s="395" t="s">
        <v>161</v>
      </c>
      <c r="C10" s="402">
        <f t="shared" si="1"/>
        <v>0</v>
      </c>
      <c r="D10" s="403"/>
      <c r="E10" s="403"/>
      <c r="F10" s="403"/>
      <c r="G10" s="403"/>
      <c r="H10" s="403"/>
      <c r="I10" s="403"/>
      <c r="J10" s="403"/>
      <c r="K10" s="403"/>
      <c r="L10" s="403"/>
      <c r="M10" s="403"/>
      <c r="N10" s="403"/>
      <c r="O10" s="403"/>
      <c r="P10" s="403"/>
      <c r="Q10" s="403"/>
      <c r="R10" s="403"/>
      <c r="S10" s="403"/>
      <c r="T10" s="403"/>
      <c r="U10" s="403"/>
      <c r="V10" s="403"/>
      <c r="W10" s="403"/>
      <c r="X10" s="403"/>
      <c r="Y10" s="403"/>
      <c r="Z10" s="403"/>
      <c r="AA10" s="403"/>
      <c r="AB10" s="403"/>
      <c r="AC10" s="403"/>
      <c r="AD10" s="403"/>
      <c r="AE10" s="403"/>
      <c r="AF10" s="403"/>
      <c r="AG10" s="403"/>
      <c r="AH10" s="403"/>
      <c r="AI10" s="403"/>
      <c r="AJ10" s="403"/>
      <c r="AK10" s="403"/>
      <c r="AL10" s="403"/>
      <c r="AM10" s="403"/>
      <c r="AN10" s="403"/>
      <c r="AO10" s="403"/>
      <c r="AP10" s="403"/>
      <c r="AQ10" s="403"/>
    </row>
    <row r="11" spans="2:43" ht="11.65" x14ac:dyDescent="0.4">
      <c r="B11" s="395" t="s">
        <v>165</v>
      </c>
      <c r="C11" s="402">
        <f t="shared" si="1"/>
        <v>0</v>
      </c>
      <c r="D11" s="403"/>
      <c r="E11" s="403"/>
      <c r="F11" s="403"/>
      <c r="G11" s="403"/>
      <c r="H11" s="403"/>
      <c r="I11" s="403"/>
      <c r="J11" s="403"/>
      <c r="K11" s="403"/>
      <c r="L11" s="403"/>
      <c r="M11" s="403"/>
      <c r="N11" s="403"/>
      <c r="O11" s="403"/>
      <c r="P11" s="403"/>
      <c r="Q11" s="403"/>
      <c r="R11" s="403"/>
      <c r="S11" s="403"/>
      <c r="T11" s="403"/>
      <c r="U11" s="403"/>
      <c r="V11" s="403"/>
      <c r="W11" s="403"/>
      <c r="X11" s="403"/>
      <c r="Y11" s="403"/>
      <c r="Z11" s="403"/>
      <c r="AA11" s="403"/>
      <c r="AB11" s="403"/>
      <c r="AC11" s="403"/>
      <c r="AD11" s="403"/>
      <c r="AE11" s="403"/>
      <c r="AF11" s="403"/>
      <c r="AG11" s="403"/>
      <c r="AH11" s="403"/>
      <c r="AI11" s="403"/>
      <c r="AJ11" s="403"/>
      <c r="AK11" s="403"/>
      <c r="AL11" s="403"/>
      <c r="AM11" s="403"/>
      <c r="AN11" s="403"/>
      <c r="AO11" s="403"/>
      <c r="AP11" s="403"/>
      <c r="AQ11" s="403"/>
    </row>
    <row r="12" spans="2:43" x14ac:dyDescent="0.3">
      <c r="B12" s="397" t="s">
        <v>9</v>
      </c>
      <c r="C12" s="404">
        <f t="shared" si="1"/>
        <v>0</v>
      </c>
      <c r="D12" s="404">
        <f t="shared" ref="D12:AQ12" si="2">SUM(D5:D11)</f>
        <v>0</v>
      </c>
      <c r="E12" s="404">
        <f t="shared" si="2"/>
        <v>0</v>
      </c>
      <c r="F12" s="404">
        <f t="shared" si="2"/>
        <v>0</v>
      </c>
      <c r="G12" s="404">
        <f t="shared" si="2"/>
        <v>0</v>
      </c>
      <c r="H12" s="404">
        <f t="shared" si="2"/>
        <v>0</v>
      </c>
      <c r="I12" s="404">
        <f t="shared" si="2"/>
        <v>0</v>
      </c>
      <c r="J12" s="404">
        <f t="shared" si="2"/>
        <v>0</v>
      </c>
      <c r="K12" s="404">
        <f t="shared" si="2"/>
        <v>0</v>
      </c>
      <c r="L12" s="404">
        <f t="shared" si="2"/>
        <v>0</v>
      </c>
      <c r="M12" s="404">
        <f t="shared" si="2"/>
        <v>0</v>
      </c>
      <c r="N12" s="404">
        <f t="shared" si="2"/>
        <v>0</v>
      </c>
      <c r="O12" s="404">
        <f t="shared" si="2"/>
        <v>0</v>
      </c>
      <c r="P12" s="404">
        <f t="shared" si="2"/>
        <v>0</v>
      </c>
      <c r="Q12" s="404">
        <f t="shared" si="2"/>
        <v>0</v>
      </c>
      <c r="R12" s="404">
        <f t="shared" si="2"/>
        <v>0</v>
      </c>
      <c r="S12" s="404">
        <f t="shared" si="2"/>
        <v>0</v>
      </c>
      <c r="T12" s="404">
        <f t="shared" si="2"/>
        <v>0</v>
      </c>
      <c r="U12" s="404">
        <f t="shared" si="2"/>
        <v>0</v>
      </c>
      <c r="V12" s="404">
        <f t="shared" si="2"/>
        <v>0</v>
      </c>
      <c r="W12" s="404">
        <f t="shared" si="2"/>
        <v>0</v>
      </c>
      <c r="X12" s="404">
        <f t="shared" si="2"/>
        <v>0</v>
      </c>
      <c r="Y12" s="404">
        <f t="shared" si="2"/>
        <v>0</v>
      </c>
      <c r="Z12" s="404">
        <f t="shared" si="2"/>
        <v>0</v>
      </c>
      <c r="AA12" s="404">
        <f t="shared" si="2"/>
        <v>0</v>
      </c>
      <c r="AB12" s="404">
        <f t="shared" si="2"/>
        <v>0</v>
      </c>
      <c r="AC12" s="404">
        <f t="shared" si="2"/>
        <v>0</v>
      </c>
      <c r="AD12" s="404">
        <f t="shared" si="2"/>
        <v>0</v>
      </c>
      <c r="AE12" s="404">
        <f t="shared" si="2"/>
        <v>0</v>
      </c>
      <c r="AF12" s="404">
        <f t="shared" si="2"/>
        <v>0</v>
      </c>
      <c r="AG12" s="404">
        <f t="shared" si="2"/>
        <v>0</v>
      </c>
      <c r="AH12" s="404">
        <f t="shared" si="2"/>
        <v>0</v>
      </c>
      <c r="AI12" s="404">
        <f t="shared" si="2"/>
        <v>0</v>
      </c>
      <c r="AJ12" s="404">
        <f t="shared" si="2"/>
        <v>0</v>
      </c>
      <c r="AK12" s="404">
        <f t="shared" si="2"/>
        <v>0</v>
      </c>
      <c r="AL12" s="404">
        <f t="shared" si="2"/>
        <v>0</v>
      </c>
      <c r="AM12" s="404">
        <f t="shared" si="2"/>
        <v>0</v>
      </c>
      <c r="AN12" s="404">
        <f t="shared" si="2"/>
        <v>0</v>
      </c>
      <c r="AO12" s="404">
        <f t="shared" si="2"/>
        <v>0</v>
      </c>
      <c r="AP12" s="404">
        <f t="shared" si="2"/>
        <v>0</v>
      </c>
      <c r="AQ12" s="404">
        <f t="shared" si="2"/>
        <v>0</v>
      </c>
    </row>
    <row r="15" spans="2:43" x14ac:dyDescent="0.3">
      <c r="B15" s="395"/>
      <c r="C15" s="395"/>
      <c r="D15" s="395" t="s">
        <v>10</v>
      </c>
      <c r="E15" s="395"/>
      <c r="F15" s="395"/>
      <c r="G15" s="395"/>
      <c r="H15" s="395"/>
      <c r="I15" s="395"/>
      <c r="J15" s="395"/>
      <c r="K15" s="395"/>
      <c r="L15" s="395"/>
      <c r="M15" s="395"/>
      <c r="N15" s="395"/>
      <c r="O15" s="395"/>
      <c r="P15" s="395"/>
      <c r="Q15" s="395"/>
      <c r="R15" s="395"/>
      <c r="S15" s="395"/>
      <c r="T15" s="395"/>
      <c r="U15" s="395"/>
      <c r="V15" s="395"/>
      <c r="W15" s="395"/>
      <c r="X15" s="395"/>
      <c r="Y15" s="395"/>
      <c r="Z15" s="395"/>
      <c r="AA15" s="395"/>
      <c r="AB15" s="395"/>
      <c r="AC15" s="395"/>
      <c r="AD15" s="395"/>
      <c r="AE15" s="395"/>
      <c r="AF15" s="395"/>
      <c r="AG15" s="395"/>
      <c r="AH15" s="395"/>
      <c r="AI15" s="395"/>
      <c r="AJ15" s="395"/>
      <c r="AK15" s="395"/>
      <c r="AL15" s="395"/>
      <c r="AM15" s="395"/>
      <c r="AN15" s="395"/>
      <c r="AO15" s="395"/>
      <c r="AP15" s="395"/>
      <c r="AQ15" s="395"/>
    </row>
    <row r="16" spans="2:43" x14ac:dyDescent="0.3">
      <c r="B16" s="397" t="s">
        <v>731</v>
      </c>
      <c r="C16" s="397"/>
      <c r="D16" s="398">
        <v>1</v>
      </c>
      <c r="E16" s="398">
        <v>2</v>
      </c>
      <c r="F16" s="398">
        <v>3</v>
      </c>
      <c r="G16" s="398">
        <v>4</v>
      </c>
      <c r="H16" s="398">
        <v>5</v>
      </c>
      <c r="I16" s="398">
        <v>6</v>
      </c>
      <c r="J16" s="398">
        <v>7</v>
      </c>
      <c r="K16" s="398">
        <v>8</v>
      </c>
      <c r="L16" s="398">
        <v>9</v>
      </c>
      <c r="M16" s="398">
        <v>10</v>
      </c>
      <c r="N16" s="398">
        <v>11</v>
      </c>
      <c r="O16" s="398">
        <v>12</v>
      </c>
      <c r="P16" s="398">
        <v>13</v>
      </c>
      <c r="Q16" s="398">
        <v>14</v>
      </c>
      <c r="R16" s="398">
        <v>15</v>
      </c>
      <c r="S16" s="398">
        <v>16</v>
      </c>
      <c r="T16" s="398">
        <v>17</v>
      </c>
      <c r="U16" s="398">
        <v>18</v>
      </c>
      <c r="V16" s="398">
        <v>19</v>
      </c>
      <c r="W16" s="398">
        <v>20</v>
      </c>
      <c r="X16" s="398">
        <v>21</v>
      </c>
      <c r="Y16" s="398">
        <v>22</v>
      </c>
      <c r="Z16" s="398">
        <v>23</v>
      </c>
      <c r="AA16" s="398">
        <v>24</v>
      </c>
      <c r="AB16" s="398">
        <v>25</v>
      </c>
      <c r="AC16" s="398">
        <v>26</v>
      </c>
      <c r="AD16" s="398">
        <v>27</v>
      </c>
      <c r="AE16" s="398">
        <v>28</v>
      </c>
      <c r="AF16" s="398">
        <v>29</v>
      </c>
      <c r="AG16" s="398">
        <v>30</v>
      </c>
      <c r="AH16" s="398">
        <v>31</v>
      </c>
      <c r="AI16" s="398">
        <v>32</v>
      </c>
      <c r="AJ16" s="398">
        <v>33</v>
      </c>
      <c r="AK16" s="398">
        <v>34</v>
      </c>
      <c r="AL16" s="398">
        <v>35</v>
      </c>
      <c r="AM16" s="398">
        <v>36</v>
      </c>
      <c r="AN16" s="398">
        <v>37</v>
      </c>
      <c r="AO16" s="398">
        <v>38</v>
      </c>
      <c r="AP16" s="398">
        <v>39</v>
      </c>
      <c r="AQ16" s="398">
        <v>40</v>
      </c>
    </row>
    <row r="17" spans="2:43" x14ac:dyDescent="0.3">
      <c r="B17" s="399" t="s">
        <v>40</v>
      </c>
      <c r="C17" s="400" t="s">
        <v>9</v>
      </c>
      <c r="D17" s="401">
        <f>D4</f>
        <v>2024</v>
      </c>
      <c r="E17" s="401">
        <f t="shared" ref="E17:AQ17" si="3">E4</f>
        <v>2025</v>
      </c>
      <c r="F17" s="401">
        <f t="shared" si="3"/>
        <v>2026</v>
      </c>
      <c r="G17" s="401">
        <f t="shared" si="3"/>
        <v>2027</v>
      </c>
      <c r="H17" s="401">
        <f t="shared" si="3"/>
        <v>2028</v>
      </c>
      <c r="I17" s="401">
        <f t="shared" si="3"/>
        <v>2029</v>
      </c>
      <c r="J17" s="401">
        <f t="shared" si="3"/>
        <v>2030</v>
      </c>
      <c r="K17" s="401">
        <f t="shared" si="3"/>
        <v>2031</v>
      </c>
      <c r="L17" s="401">
        <f t="shared" si="3"/>
        <v>2032</v>
      </c>
      <c r="M17" s="401">
        <f t="shared" si="3"/>
        <v>2033</v>
      </c>
      <c r="N17" s="401">
        <f t="shared" si="3"/>
        <v>2034</v>
      </c>
      <c r="O17" s="401">
        <f t="shared" si="3"/>
        <v>2035</v>
      </c>
      <c r="P17" s="401">
        <f t="shared" si="3"/>
        <v>2036</v>
      </c>
      <c r="Q17" s="401">
        <f t="shared" si="3"/>
        <v>2037</v>
      </c>
      <c r="R17" s="401">
        <f t="shared" si="3"/>
        <v>2038</v>
      </c>
      <c r="S17" s="401">
        <f t="shared" si="3"/>
        <v>2039</v>
      </c>
      <c r="T17" s="401">
        <f t="shared" si="3"/>
        <v>2040</v>
      </c>
      <c r="U17" s="401">
        <f t="shared" si="3"/>
        <v>2041</v>
      </c>
      <c r="V17" s="401">
        <f t="shared" si="3"/>
        <v>2042</v>
      </c>
      <c r="W17" s="401">
        <f t="shared" si="3"/>
        <v>2043</v>
      </c>
      <c r="X17" s="401">
        <f t="shared" si="3"/>
        <v>2044</v>
      </c>
      <c r="Y17" s="401">
        <f t="shared" si="3"/>
        <v>2045</v>
      </c>
      <c r="Z17" s="401">
        <f t="shared" si="3"/>
        <v>2046</v>
      </c>
      <c r="AA17" s="401">
        <f t="shared" si="3"/>
        <v>2047</v>
      </c>
      <c r="AB17" s="401">
        <f t="shared" si="3"/>
        <v>2048</v>
      </c>
      <c r="AC17" s="401">
        <f t="shared" si="3"/>
        <v>2049</v>
      </c>
      <c r="AD17" s="401">
        <f t="shared" si="3"/>
        <v>2050</v>
      </c>
      <c r="AE17" s="401">
        <f t="shared" si="3"/>
        <v>2051</v>
      </c>
      <c r="AF17" s="401">
        <f t="shared" si="3"/>
        <v>2052</v>
      </c>
      <c r="AG17" s="401">
        <f t="shared" si="3"/>
        <v>2053</v>
      </c>
      <c r="AH17" s="401">
        <f t="shared" si="3"/>
        <v>2054</v>
      </c>
      <c r="AI17" s="401">
        <f t="shared" si="3"/>
        <v>2055</v>
      </c>
      <c r="AJ17" s="401">
        <f t="shared" si="3"/>
        <v>2056</v>
      </c>
      <c r="AK17" s="401">
        <f t="shared" si="3"/>
        <v>2057</v>
      </c>
      <c r="AL17" s="401">
        <f t="shared" si="3"/>
        <v>2058</v>
      </c>
      <c r="AM17" s="401">
        <f t="shared" si="3"/>
        <v>2059</v>
      </c>
      <c r="AN17" s="401">
        <f t="shared" si="3"/>
        <v>2060</v>
      </c>
      <c r="AO17" s="401">
        <f t="shared" si="3"/>
        <v>2061</v>
      </c>
      <c r="AP17" s="401">
        <f t="shared" si="3"/>
        <v>2062</v>
      </c>
      <c r="AQ17" s="401">
        <f t="shared" si="3"/>
        <v>2063</v>
      </c>
    </row>
    <row r="18" spans="2:43" ht="11.65" x14ac:dyDescent="0.4">
      <c r="B18" s="395" t="s">
        <v>706</v>
      </c>
      <c r="C18" s="402">
        <f t="shared" ref="C18:C25" si="4">SUM(D18:AQ18)</f>
        <v>0</v>
      </c>
      <c r="D18" s="403"/>
      <c r="E18" s="403"/>
      <c r="F18" s="403"/>
      <c r="G18" s="403"/>
      <c r="H18" s="403"/>
      <c r="I18" s="403"/>
      <c r="J18" s="403"/>
      <c r="K18" s="403"/>
      <c r="L18" s="403"/>
      <c r="M18" s="403"/>
      <c r="N18" s="403"/>
      <c r="O18" s="403"/>
      <c r="P18" s="403"/>
      <c r="Q18" s="403"/>
      <c r="R18" s="403"/>
      <c r="S18" s="403"/>
      <c r="T18" s="403"/>
      <c r="U18" s="403"/>
      <c r="V18" s="403"/>
      <c r="W18" s="403"/>
      <c r="X18" s="403"/>
      <c r="Y18" s="403"/>
      <c r="Z18" s="403"/>
      <c r="AA18" s="403"/>
      <c r="AB18" s="403"/>
      <c r="AC18" s="403"/>
      <c r="AD18" s="403"/>
      <c r="AE18" s="403"/>
      <c r="AF18" s="403"/>
      <c r="AG18" s="403"/>
      <c r="AH18" s="403"/>
      <c r="AI18" s="403"/>
      <c r="AJ18" s="403"/>
      <c r="AK18" s="403"/>
      <c r="AL18" s="403"/>
      <c r="AM18" s="403"/>
      <c r="AN18" s="403"/>
      <c r="AO18" s="403"/>
      <c r="AP18" s="403"/>
      <c r="AQ18" s="403"/>
    </row>
    <row r="19" spans="2:43" ht="11.65" x14ac:dyDescent="0.4">
      <c r="B19" s="395" t="s">
        <v>707</v>
      </c>
      <c r="C19" s="402">
        <f t="shared" si="4"/>
        <v>0</v>
      </c>
      <c r="D19" s="403"/>
      <c r="E19" s="403"/>
      <c r="F19" s="403"/>
      <c r="G19" s="403"/>
      <c r="H19" s="403"/>
      <c r="I19" s="403"/>
      <c r="J19" s="403"/>
      <c r="K19" s="403"/>
      <c r="L19" s="403"/>
      <c r="M19" s="403"/>
      <c r="N19" s="403"/>
      <c r="O19" s="403"/>
      <c r="P19" s="403"/>
      <c r="Q19" s="403"/>
      <c r="R19" s="403"/>
      <c r="S19" s="403"/>
      <c r="T19" s="403"/>
      <c r="U19" s="403"/>
      <c r="V19" s="403"/>
      <c r="W19" s="403"/>
      <c r="X19" s="403"/>
      <c r="Y19" s="403"/>
      <c r="Z19" s="403"/>
      <c r="AA19" s="403"/>
      <c r="AB19" s="403"/>
      <c r="AC19" s="403"/>
      <c r="AD19" s="403"/>
      <c r="AE19" s="403"/>
      <c r="AF19" s="403"/>
      <c r="AG19" s="403"/>
      <c r="AH19" s="403"/>
      <c r="AI19" s="403"/>
      <c r="AJ19" s="403"/>
      <c r="AK19" s="403"/>
      <c r="AL19" s="403"/>
      <c r="AM19" s="403"/>
      <c r="AN19" s="403"/>
      <c r="AO19" s="403"/>
      <c r="AP19" s="403"/>
      <c r="AQ19" s="403"/>
    </row>
    <row r="20" spans="2:43" ht="11.65" x14ac:dyDescent="0.4">
      <c r="B20" s="395" t="s">
        <v>708</v>
      </c>
      <c r="C20" s="402">
        <f t="shared" si="4"/>
        <v>0</v>
      </c>
      <c r="D20" s="403"/>
      <c r="E20" s="403"/>
      <c r="F20" s="403"/>
      <c r="G20" s="403"/>
      <c r="H20" s="403"/>
      <c r="I20" s="403"/>
      <c r="J20" s="403"/>
      <c r="K20" s="403"/>
      <c r="L20" s="403"/>
      <c r="M20" s="403"/>
      <c r="N20" s="403"/>
      <c r="O20" s="403"/>
      <c r="P20" s="403"/>
      <c r="Q20" s="403"/>
      <c r="R20" s="403"/>
      <c r="S20" s="403"/>
      <c r="T20" s="403"/>
      <c r="U20" s="403"/>
      <c r="V20" s="403"/>
      <c r="W20" s="403"/>
      <c r="X20" s="403"/>
      <c r="Y20" s="403"/>
      <c r="Z20" s="403"/>
      <c r="AA20" s="403"/>
      <c r="AB20" s="403"/>
      <c r="AC20" s="403"/>
      <c r="AD20" s="403"/>
      <c r="AE20" s="403"/>
      <c r="AF20" s="403"/>
      <c r="AG20" s="403"/>
      <c r="AH20" s="403"/>
      <c r="AI20" s="403"/>
      <c r="AJ20" s="403"/>
      <c r="AK20" s="403"/>
      <c r="AL20" s="403"/>
      <c r="AM20" s="403"/>
      <c r="AN20" s="403"/>
      <c r="AO20" s="403"/>
      <c r="AP20" s="403"/>
      <c r="AQ20" s="403"/>
    </row>
    <row r="21" spans="2:43" ht="11.65" x14ac:dyDescent="0.4">
      <c r="B21" s="395" t="s">
        <v>709</v>
      </c>
      <c r="C21" s="402">
        <f t="shared" si="4"/>
        <v>0</v>
      </c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  <c r="V21" s="403"/>
      <c r="W21" s="403"/>
      <c r="X21" s="403"/>
      <c r="Y21" s="403"/>
      <c r="Z21" s="403"/>
      <c r="AA21" s="403"/>
      <c r="AB21" s="403"/>
      <c r="AC21" s="403"/>
      <c r="AD21" s="403"/>
      <c r="AE21" s="403"/>
      <c r="AF21" s="403"/>
      <c r="AG21" s="403"/>
      <c r="AH21" s="403"/>
      <c r="AI21" s="403"/>
      <c r="AJ21" s="403"/>
      <c r="AK21" s="403"/>
      <c r="AL21" s="403"/>
      <c r="AM21" s="403"/>
      <c r="AN21" s="403"/>
      <c r="AO21" s="403"/>
      <c r="AP21" s="403"/>
      <c r="AQ21" s="403"/>
    </row>
    <row r="22" spans="2:43" ht="11.65" x14ac:dyDescent="0.4">
      <c r="B22" s="395" t="s">
        <v>164</v>
      </c>
      <c r="C22" s="402">
        <f t="shared" si="4"/>
        <v>0</v>
      </c>
      <c r="D22" s="403"/>
      <c r="E22" s="403"/>
      <c r="F22" s="403"/>
      <c r="G22" s="403"/>
      <c r="H22" s="403"/>
      <c r="I22" s="403"/>
      <c r="J22" s="403"/>
      <c r="K22" s="403"/>
      <c r="L22" s="403"/>
      <c r="M22" s="403"/>
      <c r="N22" s="403"/>
      <c r="O22" s="403"/>
      <c r="P22" s="403"/>
      <c r="Q22" s="403"/>
      <c r="R22" s="403"/>
      <c r="S22" s="403"/>
      <c r="T22" s="403"/>
      <c r="U22" s="403"/>
      <c r="V22" s="403"/>
      <c r="W22" s="403"/>
      <c r="X22" s="403"/>
      <c r="Y22" s="403"/>
      <c r="Z22" s="403"/>
      <c r="AA22" s="403"/>
      <c r="AB22" s="403"/>
      <c r="AC22" s="403"/>
      <c r="AD22" s="403"/>
      <c r="AE22" s="403"/>
      <c r="AF22" s="403"/>
      <c r="AG22" s="403"/>
      <c r="AH22" s="403"/>
      <c r="AI22" s="403"/>
      <c r="AJ22" s="403"/>
      <c r="AK22" s="403"/>
      <c r="AL22" s="403"/>
      <c r="AM22" s="403"/>
      <c r="AN22" s="403"/>
      <c r="AO22" s="403"/>
      <c r="AP22" s="403"/>
      <c r="AQ22" s="403"/>
    </row>
    <row r="23" spans="2:43" ht="11.65" customHeight="1" x14ac:dyDescent="0.3">
      <c r="B23" s="395" t="s">
        <v>161</v>
      </c>
      <c r="C23" s="402">
        <f t="shared" si="4"/>
        <v>0</v>
      </c>
      <c r="D23" s="403"/>
      <c r="E23" s="403"/>
      <c r="F23" s="403"/>
      <c r="G23" s="403"/>
      <c r="H23" s="403"/>
      <c r="I23" s="403"/>
      <c r="J23" s="403"/>
      <c r="K23" s="403"/>
      <c r="L23" s="403"/>
      <c r="M23" s="403"/>
      <c r="N23" s="403"/>
      <c r="O23" s="403"/>
      <c r="P23" s="403"/>
      <c r="Q23" s="403"/>
      <c r="R23" s="403"/>
      <c r="S23" s="403"/>
      <c r="T23" s="403"/>
      <c r="U23" s="403"/>
      <c r="V23" s="403"/>
      <c r="W23" s="403"/>
      <c r="X23" s="403"/>
      <c r="Y23" s="403"/>
      <c r="Z23" s="403"/>
      <c r="AA23" s="403"/>
      <c r="AB23" s="403"/>
      <c r="AC23" s="403"/>
      <c r="AD23" s="403"/>
      <c r="AE23" s="403"/>
      <c r="AF23" s="403"/>
      <c r="AG23" s="403"/>
      <c r="AH23" s="403"/>
      <c r="AI23" s="403"/>
      <c r="AJ23" s="403"/>
      <c r="AK23" s="403"/>
      <c r="AL23" s="403"/>
      <c r="AM23" s="403"/>
      <c r="AN23" s="403"/>
      <c r="AO23" s="403"/>
      <c r="AP23" s="403"/>
      <c r="AQ23" s="403"/>
    </row>
    <row r="24" spans="2:43" ht="11.65" x14ac:dyDescent="0.4">
      <c r="B24" s="395" t="s">
        <v>165</v>
      </c>
      <c r="C24" s="402">
        <f t="shared" si="4"/>
        <v>0</v>
      </c>
      <c r="D24" s="403"/>
      <c r="E24" s="403"/>
      <c r="F24" s="403"/>
      <c r="G24" s="403"/>
      <c r="H24" s="403"/>
      <c r="I24" s="403"/>
      <c r="J24" s="403"/>
      <c r="K24" s="403"/>
      <c r="L24" s="403"/>
      <c r="M24" s="403"/>
      <c r="N24" s="403"/>
      <c r="O24" s="403"/>
      <c r="P24" s="403"/>
      <c r="Q24" s="403"/>
      <c r="R24" s="403"/>
      <c r="S24" s="403"/>
      <c r="T24" s="403"/>
      <c r="U24" s="403"/>
      <c r="V24" s="403"/>
      <c r="W24" s="403"/>
      <c r="X24" s="403"/>
      <c r="Y24" s="403"/>
      <c r="Z24" s="403"/>
      <c r="AA24" s="403"/>
      <c r="AB24" s="403"/>
      <c r="AC24" s="403"/>
      <c r="AD24" s="403"/>
      <c r="AE24" s="403"/>
      <c r="AF24" s="403"/>
      <c r="AG24" s="403"/>
      <c r="AH24" s="403"/>
      <c r="AI24" s="403"/>
      <c r="AJ24" s="403"/>
      <c r="AK24" s="403"/>
      <c r="AL24" s="403"/>
      <c r="AM24" s="403"/>
      <c r="AN24" s="403"/>
      <c r="AO24" s="403"/>
      <c r="AP24" s="403"/>
      <c r="AQ24" s="403"/>
    </row>
    <row r="25" spans="2:43" x14ac:dyDescent="0.3">
      <c r="B25" s="397" t="s">
        <v>41</v>
      </c>
      <c r="C25" s="404">
        <f t="shared" si="4"/>
        <v>0</v>
      </c>
      <c r="D25" s="404">
        <f t="shared" ref="D25:AQ25" si="5">SUM(D18:D24)</f>
        <v>0</v>
      </c>
      <c r="E25" s="404">
        <f t="shared" si="5"/>
        <v>0</v>
      </c>
      <c r="F25" s="404">
        <f t="shared" si="5"/>
        <v>0</v>
      </c>
      <c r="G25" s="404">
        <f t="shared" si="5"/>
        <v>0</v>
      </c>
      <c r="H25" s="404">
        <f t="shared" si="5"/>
        <v>0</v>
      </c>
      <c r="I25" s="404">
        <f t="shared" si="5"/>
        <v>0</v>
      </c>
      <c r="J25" s="404">
        <f t="shared" si="5"/>
        <v>0</v>
      </c>
      <c r="K25" s="404">
        <f t="shared" si="5"/>
        <v>0</v>
      </c>
      <c r="L25" s="404">
        <f t="shared" si="5"/>
        <v>0</v>
      </c>
      <c r="M25" s="404">
        <f t="shared" si="5"/>
        <v>0</v>
      </c>
      <c r="N25" s="404">
        <f t="shared" si="5"/>
        <v>0</v>
      </c>
      <c r="O25" s="404">
        <f t="shared" si="5"/>
        <v>0</v>
      </c>
      <c r="P25" s="404">
        <f t="shared" si="5"/>
        <v>0</v>
      </c>
      <c r="Q25" s="404">
        <f t="shared" si="5"/>
        <v>0</v>
      </c>
      <c r="R25" s="404">
        <f t="shared" si="5"/>
        <v>0</v>
      </c>
      <c r="S25" s="404">
        <f t="shared" si="5"/>
        <v>0</v>
      </c>
      <c r="T25" s="404">
        <f t="shared" si="5"/>
        <v>0</v>
      </c>
      <c r="U25" s="404">
        <f t="shared" si="5"/>
        <v>0</v>
      </c>
      <c r="V25" s="404">
        <f t="shared" si="5"/>
        <v>0</v>
      </c>
      <c r="W25" s="404">
        <f t="shared" si="5"/>
        <v>0</v>
      </c>
      <c r="X25" s="404">
        <f t="shared" si="5"/>
        <v>0</v>
      </c>
      <c r="Y25" s="404">
        <f t="shared" si="5"/>
        <v>0</v>
      </c>
      <c r="Z25" s="404">
        <f t="shared" si="5"/>
        <v>0</v>
      </c>
      <c r="AA25" s="404">
        <f t="shared" si="5"/>
        <v>0</v>
      </c>
      <c r="AB25" s="404">
        <f t="shared" si="5"/>
        <v>0</v>
      </c>
      <c r="AC25" s="404">
        <f t="shared" si="5"/>
        <v>0</v>
      </c>
      <c r="AD25" s="404">
        <f t="shared" si="5"/>
        <v>0</v>
      </c>
      <c r="AE25" s="404">
        <f t="shared" si="5"/>
        <v>0</v>
      </c>
      <c r="AF25" s="404">
        <f t="shared" si="5"/>
        <v>0</v>
      </c>
      <c r="AG25" s="404">
        <f t="shared" si="5"/>
        <v>0</v>
      </c>
      <c r="AH25" s="404">
        <f t="shared" si="5"/>
        <v>0</v>
      </c>
      <c r="AI25" s="404">
        <f t="shared" si="5"/>
        <v>0</v>
      </c>
      <c r="AJ25" s="404">
        <f t="shared" si="5"/>
        <v>0</v>
      </c>
      <c r="AK25" s="404">
        <f t="shared" si="5"/>
        <v>0</v>
      </c>
      <c r="AL25" s="404">
        <f t="shared" si="5"/>
        <v>0</v>
      </c>
      <c r="AM25" s="404">
        <f t="shared" si="5"/>
        <v>0</v>
      </c>
      <c r="AN25" s="404">
        <f t="shared" si="5"/>
        <v>0</v>
      </c>
      <c r="AO25" s="404">
        <f t="shared" si="5"/>
        <v>0</v>
      </c>
      <c r="AP25" s="404">
        <f t="shared" si="5"/>
        <v>0</v>
      </c>
      <c r="AQ25" s="404">
        <f t="shared" si="5"/>
        <v>0</v>
      </c>
    </row>
    <row r="28" spans="2:43" x14ac:dyDescent="0.3">
      <c r="B28" s="395"/>
      <c r="C28" s="395"/>
      <c r="D28" s="395" t="s">
        <v>10</v>
      </c>
      <c r="E28" s="395"/>
      <c r="F28" s="395"/>
      <c r="G28" s="395"/>
      <c r="H28" s="395"/>
      <c r="I28" s="395"/>
      <c r="J28" s="395"/>
      <c r="K28" s="395"/>
      <c r="L28" s="395"/>
      <c r="M28" s="395"/>
      <c r="N28" s="395"/>
      <c r="O28" s="395"/>
      <c r="P28" s="395"/>
      <c r="Q28" s="395"/>
      <c r="R28" s="395"/>
      <c r="S28" s="395"/>
      <c r="T28" s="395"/>
      <c r="U28" s="395"/>
      <c r="V28" s="395"/>
      <c r="W28" s="395"/>
      <c r="X28" s="395"/>
      <c r="Y28" s="395"/>
      <c r="Z28" s="395"/>
      <c r="AA28" s="395"/>
      <c r="AB28" s="395"/>
      <c r="AC28" s="395"/>
      <c r="AD28" s="395"/>
      <c r="AE28" s="395"/>
      <c r="AF28" s="395"/>
      <c r="AG28" s="395"/>
      <c r="AH28" s="395"/>
      <c r="AI28" s="395"/>
      <c r="AJ28" s="395"/>
      <c r="AK28" s="395"/>
      <c r="AL28" s="395"/>
      <c r="AM28" s="395"/>
      <c r="AN28" s="395"/>
      <c r="AO28" s="395"/>
      <c r="AP28" s="395"/>
      <c r="AQ28" s="395"/>
    </row>
    <row r="29" spans="2:43" x14ac:dyDescent="0.3">
      <c r="B29" s="397" t="s">
        <v>732</v>
      </c>
      <c r="C29" s="397"/>
      <c r="D29" s="398">
        <v>1</v>
      </c>
      <c r="E29" s="398">
        <v>2</v>
      </c>
      <c r="F29" s="398">
        <v>3</v>
      </c>
      <c r="G29" s="398">
        <v>4</v>
      </c>
      <c r="H29" s="398">
        <v>5</v>
      </c>
      <c r="I29" s="398">
        <v>6</v>
      </c>
      <c r="J29" s="398">
        <v>7</v>
      </c>
      <c r="K29" s="398">
        <v>8</v>
      </c>
      <c r="L29" s="398">
        <v>9</v>
      </c>
      <c r="M29" s="398">
        <v>10</v>
      </c>
      <c r="N29" s="398">
        <v>11</v>
      </c>
      <c r="O29" s="398">
        <v>12</v>
      </c>
      <c r="P29" s="398">
        <v>13</v>
      </c>
      <c r="Q29" s="398">
        <v>14</v>
      </c>
      <c r="R29" s="398">
        <v>15</v>
      </c>
      <c r="S29" s="398">
        <v>16</v>
      </c>
      <c r="T29" s="398">
        <v>17</v>
      </c>
      <c r="U29" s="398">
        <v>18</v>
      </c>
      <c r="V29" s="398">
        <v>19</v>
      </c>
      <c r="W29" s="398">
        <v>20</v>
      </c>
      <c r="X29" s="398">
        <v>21</v>
      </c>
      <c r="Y29" s="398">
        <v>22</v>
      </c>
      <c r="Z29" s="398">
        <v>23</v>
      </c>
      <c r="AA29" s="398">
        <v>24</v>
      </c>
      <c r="AB29" s="398">
        <v>25</v>
      </c>
      <c r="AC29" s="398">
        <v>26</v>
      </c>
      <c r="AD29" s="398">
        <v>27</v>
      </c>
      <c r="AE29" s="398">
        <v>28</v>
      </c>
      <c r="AF29" s="398">
        <v>29</v>
      </c>
      <c r="AG29" s="398">
        <v>30</v>
      </c>
      <c r="AH29" s="398">
        <v>31</v>
      </c>
      <c r="AI29" s="398">
        <v>32</v>
      </c>
      <c r="AJ29" s="398">
        <v>33</v>
      </c>
      <c r="AK29" s="398">
        <v>34</v>
      </c>
      <c r="AL29" s="398">
        <v>35</v>
      </c>
      <c r="AM29" s="398">
        <v>36</v>
      </c>
      <c r="AN29" s="398">
        <v>37</v>
      </c>
      <c r="AO29" s="398">
        <v>38</v>
      </c>
      <c r="AP29" s="398">
        <v>39</v>
      </c>
      <c r="AQ29" s="398">
        <v>40</v>
      </c>
    </row>
    <row r="30" spans="2:43" x14ac:dyDescent="0.3">
      <c r="B30" s="399" t="s">
        <v>76</v>
      </c>
      <c r="C30" s="400" t="s">
        <v>9</v>
      </c>
      <c r="D30" s="401">
        <f>D4</f>
        <v>2024</v>
      </c>
      <c r="E30" s="401">
        <f t="shared" ref="E30:AQ30" si="6">E4</f>
        <v>2025</v>
      </c>
      <c r="F30" s="401">
        <f t="shared" si="6"/>
        <v>2026</v>
      </c>
      <c r="G30" s="401">
        <f t="shared" si="6"/>
        <v>2027</v>
      </c>
      <c r="H30" s="401">
        <f t="shared" si="6"/>
        <v>2028</v>
      </c>
      <c r="I30" s="401">
        <f t="shared" si="6"/>
        <v>2029</v>
      </c>
      <c r="J30" s="401">
        <f t="shared" si="6"/>
        <v>2030</v>
      </c>
      <c r="K30" s="401">
        <f t="shared" si="6"/>
        <v>2031</v>
      </c>
      <c r="L30" s="401">
        <f t="shared" si="6"/>
        <v>2032</v>
      </c>
      <c r="M30" s="401">
        <f t="shared" si="6"/>
        <v>2033</v>
      </c>
      <c r="N30" s="401">
        <f t="shared" si="6"/>
        <v>2034</v>
      </c>
      <c r="O30" s="401">
        <f t="shared" si="6"/>
        <v>2035</v>
      </c>
      <c r="P30" s="401">
        <f t="shared" si="6"/>
        <v>2036</v>
      </c>
      <c r="Q30" s="401">
        <f t="shared" si="6"/>
        <v>2037</v>
      </c>
      <c r="R30" s="401">
        <f t="shared" si="6"/>
        <v>2038</v>
      </c>
      <c r="S30" s="401">
        <f t="shared" si="6"/>
        <v>2039</v>
      </c>
      <c r="T30" s="401">
        <f t="shared" si="6"/>
        <v>2040</v>
      </c>
      <c r="U30" s="401">
        <f t="shared" si="6"/>
        <v>2041</v>
      </c>
      <c r="V30" s="401">
        <f t="shared" si="6"/>
        <v>2042</v>
      </c>
      <c r="W30" s="401">
        <f t="shared" si="6"/>
        <v>2043</v>
      </c>
      <c r="X30" s="401">
        <f t="shared" si="6"/>
        <v>2044</v>
      </c>
      <c r="Y30" s="401">
        <f t="shared" si="6"/>
        <v>2045</v>
      </c>
      <c r="Z30" s="401">
        <f t="shared" si="6"/>
        <v>2046</v>
      </c>
      <c r="AA30" s="401">
        <f t="shared" si="6"/>
        <v>2047</v>
      </c>
      <c r="AB30" s="401">
        <f t="shared" si="6"/>
        <v>2048</v>
      </c>
      <c r="AC30" s="401">
        <f t="shared" si="6"/>
        <v>2049</v>
      </c>
      <c r="AD30" s="401">
        <f t="shared" si="6"/>
        <v>2050</v>
      </c>
      <c r="AE30" s="401">
        <f t="shared" si="6"/>
        <v>2051</v>
      </c>
      <c r="AF30" s="401">
        <f t="shared" si="6"/>
        <v>2052</v>
      </c>
      <c r="AG30" s="401">
        <f t="shared" si="6"/>
        <v>2053</v>
      </c>
      <c r="AH30" s="401">
        <f t="shared" si="6"/>
        <v>2054</v>
      </c>
      <c r="AI30" s="401">
        <f t="shared" si="6"/>
        <v>2055</v>
      </c>
      <c r="AJ30" s="401">
        <f t="shared" si="6"/>
        <v>2056</v>
      </c>
      <c r="AK30" s="401">
        <f t="shared" si="6"/>
        <v>2057</v>
      </c>
      <c r="AL30" s="401">
        <f t="shared" si="6"/>
        <v>2058</v>
      </c>
      <c r="AM30" s="401">
        <f t="shared" si="6"/>
        <v>2059</v>
      </c>
      <c r="AN30" s="401">
        <f t="shared" si="6"/>
        <v>2060</v>
      </c>
      <c r="AO30" s="401">
        <f t="shared" si="6"/>
        <v>2061</v>
      </c>
      <c r="AP30" s="401">
        <f t="shared" si="6"/>
        <v>2062</v>
      </c>
      <c r="AQ30" s="401">
        <f t="shared" si="6"/>
        <v>2063</v>
      </c>
    </row>
    <row r="31" spans="2:43" ht="11.65" x14ac:dyDescent="0.4">
      <c r="B31" s="395" t="s">
        <v>706</v>
      </c>
      <c r="C31" s="402">
        <f t="shared" ref="C31:C38" si="7">SUM(D31:AQ31)</f>
        <v>0</v>
      </c>
      <c r="D31" s="405">
        <f>D5-D18</f>
        <v>0</v>
      </c>
      <c r="E31" s="405">
        <f t="shared" ref="E31:AQ36" si="8">E5-E18</f>
        <v>0</v>
      </c>
      <c r="F31" s="405">
        <f t="shared" si="8"/>
        <v>0</v>
      </c>
      <c r="G31" s="405">
        <f t="shared" si="8"/>
        <v>0</v>
      </c>
      <c r="H31" s="405">
        <f t="shared" si="8"/>
        <v>0</v>
      </c>
      <c r="I31" s="405">
        <f t="shared" si="8"/>
        <v>0</v>
      </c>
      <c r="J31" s="405">
        <f t="shared" si="8"/>
        <v>0</v>
      </c>
      <c r="K31" s="405">
        <f t="shared" si="8"/>
        <v>0</v>
      </c>
      <c r="L31" s="405">
        <f t="shared" si="8"/>
        <v>0</v>
      </c>
      <c r="M31" s="405">
        <f t="shared" si="8"/>
        <v>0</v>
      </c>
      <c r="N31" s="405">
        <f t="shared" si="8"/>
        <v>0</v>
      </c>
      <c r="O31" s="405">
        <f t="shared" si="8"/>
        <v>0</v>
      </c>
      <c r="P31" s="405">
        <f t="shared" si="8"/>
        <v>0</v>
      </c>
      <c r="Q31" s="405">
        <f t="shared" si="8"/>
        <v>0</v>
      </c>
      <c r="R31" s="405">
        <f t="shared" si="8"/>
        <v>0</v>
      </c>
      <c r="S31" s="405">
        <f t="shared" si="8"/>
        <v>0</v>
      </c>
      <c r="T31" s="405">
        <f t="shared" si="8"/>
        <v>0</v>
      </c>
      <c r="U31" s="405">
        <f t="shared" si="8"/>
        <v>0</v>
      </c>
      <c r="V31" s="405">
        <f t="shared" si="8"/>
        <v>0</v>
      </c>
      <c r="W31" s="405">
        <f t="shared" si="8"/>
        <v>0</v>
      </c>
      <c r="X31" s="405">
        <f t="shared" si="8"/>
        <v>0</v>
      </c>
      <c r="Y31" s="405">
        <f t="shared" si="8"/>
        <v>0</v>
      </c>
      <c r="Z31" s="405">
        <f t="shared" si="8"/>
        <v>0</v>
      </c>
      <c r="AA31" s="405">
        <f t="shared" si="8"/>
        <v>0</v>
      </c>
      <c r="AB31" s="405">
        <f t="shared" si="8"/>
        <v>0</v>
      </c>
      <c r="AC31" s="405">
        <f t="shared" si="8"/>
        <v>0</v>
      </c>
      <c r="AD31" s="405">
        <f t="shared" si="8"/>
        <v>0</v>
      </c>
      <c r="AE31" s="405">
        <f t="shared" si="8"/>
        <v>0</v>
      </c>
      <c r="AF31" s="405">
        <f t="shared" si="8"/>
        <v>0</v>
      </c>
      <c r="AG31" s="405">
        <f t="shared" si="8"/>
        <v>0</v>
      </c>
      <c r="AH31" s="405">
        <f t="shared" si="8"/>
        <v>0</v>
      </c>
      <c r="AI31" s="405">
        <f t="shared" si="8"/>
        <v>0</v>
      </c>
      <c r="AJ31" s="405">
        <f t="shared" si="8"/>
        <v>0</v>
      </c>
      <c r="AK31" s="405">
        <f t="shared" si="8"/>
        <v>0</v>
      </c>
      <c r="AL31" s="405">
        <f t="shared" si="8"/>
        <v>0</v>
      </c>
      <c r="AM31" s="405">
        <f t="shared" si="8"/>
        <v>0</v>
      </c>
      <c r="AN31" s="405">
        <f t="shared" si="8"/>
        <v>0</v>
      </c>
      <c r="AO31" s="405">
        <f t="shared" si="8"/>
        <v>0</v>
      </c>
      <c r="AP31" s="405">
        <f t="shared" si="8"/>
        <v>0</v>
      </c>
      <c r="AQ31" s="405">
        <f t="shared" si="8"/>
        <v>0</v>
      </c>
    </row>
    <row r="32" spans="2:43" ht="11.65" x14ac:dyDescent="0.4">
      <c r="B32" s="395" t="s">
        <v>707</v>
      </c>
      <c r="C32" s="402">
        <f t="shared" si="7"/>
        <v>0</v>
      </c>
      <c r="D32" s="405">
        <f t="shared" ref="D32:S37" si="9">D6-D19</f>
        <v>0</v>
      </c>
      <c r="E32" s="405">
        <f t="shared" si="9"/>
        <v>0</v>
      </c>
      <c r="F32" s="405">
        <f t="shared" si="9"/>
        <v>0</v>
      </c>
      <c r="G32" s="405">
        <f t="shared" si="9"/>
        <v>0</v>
      </c>
      <c r="H32" s="405">
        <f t="shared" si="9"/>
        <v>0</v>
      </c>
      <c r="I32" s="405">
        <f t="shared" si="9"/>
        <v>0</v>
      </c>
      <c r="J32" s="405">
        <f t="shared" si="9"/>
        <v>0</v>
      </c>
      <c r="K32" s="405">
        <f t="shared" si="9"/>
        <v>0</v>
      </c>
      <c r="L32" s="405">
        <f t="shared" si="9"/>
        <v>0</v>
      </c>
      <c r="M32" s="405">
        <f t="shared" si="9"/>
        <v>0</v>
      </c>
      <c r="N32" s="405">
        <f t="shared" si="9"/>
        <v>0</v>
      </c>
      <c r="O32" s="405">
        <f t="shared" si="9"/>
        <v>0</v>
      </c>
      <c r="P32" s="405">
        <f t="shared" si="9"/>
        <v>0</v>
      </c>
      <c r="Q32" s="405">
        <f t="shared" si="9"/>
        <v>0</v>
      </c>
      <c r="R32" s="405">
        <f t="shared" si="9"/>
        <v>0</v>
      </c>
      <c r="S32" s="405">
        <f t="shared" si="9"/>
        <v>0</v>
      </c>
      <c r="T32" s="405">
        <f t="shared" si="8"/>
        <v>0</v>
      </c>
      <c r="U32" s="405">
        <f t="shared" si="8"/>
        <v>0</v>
      </c>
      <c r="V32" s="405">
        <f t="shared" si="8"/>
        <v>0</v>
      </c>
      <c r="W32" s="405">
        <f t="shared" si="8"/>
        <v>0</v>
      </c>
      <c r="X32" s="405">
        <f t="shared" si="8"/>
        <v>0</v>
      </c>
      <c r="Y32" s="405">
        <f t="shared" si="8"/>
        <v>0</v>
      </c>
      <c r="Z32" s="405">
        <f t="shared" si="8"/>
        <v>0</v>
      </c>
      <c r="AA32" s="405">
        <f t="shared" si="8"/>
        <v>0</v>
      </c>
      <c r="AB32" s="405">
        <f t="shared" si="8"/>
        <v>0</v>
      </c>
      <c r="AC32" s="405">
        <f t="shared" si="8"/>
        <v>0</v>
      </c>
      <c r="AD32" s="405">
        <f t="shared" si="8"/>
        <v>0</v>
      </c>
      <c r="AE32" s="405">
        <f t="shared" si="8"/>
        <v>0</v>
      </c>
      <c r="AF32" s="405">
        <f t="shared" si="8"/>
        <v>0</v>
      </c>
      <c r="AG32" s="405">
        <f t="shared" si="8"/>
        <v>0</v>
      </c>
      <c r="AH32" s="405">
        <f t="shared" si="8"/>
        <v>0</v>
      </c>
      <c r="AI32" s="405">
        <f t="shared" si="8"/>
        <v>0</v>
      </c>
      <c r="AJ32" s="405">
        <f t="shared" si="8"/>
        <v>0</v>
      </c>
      <c r="AK32" s="405">
        <f t="shared" si="8"/>
        <v>0</v>
      </c>
      <c r="AL32" s="405">
        <f t="shared" si="8"/>
        <v>0</v>
      </c>
      <c r="AM32" s="405">
        <f t="shared" si="8"/>
        <v>0</v>
      </c>
      <c r="AN32" s="405">
        <f t="shared" si="8"/>
        <v>0</v>
      </c>
      <c r="AO32" s="405">
        <f t="shared" si="8"/>
        <v>0</v>
      </c>
      <c r="AP32" s="405">
        <f t="shared" si="8"/>
        <v>0</v>
      </c>
      <c r="AQ32" s="405">
        <f t="shared" si="8"/>
        <v>0</v>
      </c>
    </row>
    <row r="33" spans="2:43" ht="11.65" x14ac:dyDescent="0.4">
      <c r="B33" s="395" t="s">
        <v>708</v>
      </c>
      <c r="C33" s="402">
        <f t="shared" si="7"/>
        <v>0</v>
      </c>
      <c r="D33" s="405">
        <f t="shared" si="9"/>
        <v>0</v>
      </c>
      <c r="E33" s="405">
        <f t="shared" si="8"/>
        <v>0</v>
      </c>
      <c r="F33" s="405">
        <f t="shared" si="8"/>
        <v>0</v>
      </c>
      <c r="G33" s="405">
        <f t="shared" si="8"/>
        <v>0</v>
      </c>
      <c r="H33" s="405">
        <f t="shared" si="8"/>
        <v>0</v>
      </c>
      <c r="I33" s="405">
        <f t="shared" si="8"/>
        <v>0</v>
      </c>
      <c r="J33" s="405">
        <f t="shared" si="8"/>
        <v>0</v>
      </c>
      <c r="K33" s="405">
        <f t="shared" si="8"/>
        <v>0</v>
      </c>
      <c r="L33" s="405">
        <f t="shared" si="8"/>
        <v>0</v>
      </c>
      <c r="M33" s="405">
        <f t="shared" si="8"/>
        <v>0</v>
      </c>
      <c r="N33" s="405">
        <f t="shared" si="8"/>
        <v>0</v>
      </c>
      <c r="O33" s="405">
        <f t="shared" si="8"/>
        <v>0</v>
      </c>
      <c r="P33" s="405">
        <f t="shared" si="8"/>
        <v>0</v>
      </c>
      <c r="Q33" s="405">
        <f t="shared" si="8"/>
        <v>0</v>
      </c>
      <c r="R33" s="405">
        <f t="shared" si="8"/>
        <v>0</v>
      </c>
      <c r="S33" s="405">
        <f t="shared" si="8"/>
        <v>0</v>
      </c>
      <c r="T33" s="405">
        <f t="shared" si="8"/>
        <v>0</v>
      </c>
      <c r="U33" s="405">
        <f t="shared" si="8"/>
        <v>0</v>
      </c>
      <c r="V33" s="405">
        <f t="shared" si="8"/>
        <v>0</v>
      </c>
      <c r="W33" s="405">
        <f t="shared" si="8"/>
        <v>0</v>
      </c>
      <c r="X33" s="405">
        <f t="shared" si="8"/>
        <v>0</v>
      </c>
      <c r="Y33" s="405">
        <f t="shared" si="8"/>
        <v>0</v>
      </c>
      <c r="Z33" s="405">
        <f t="shared" si="8"/>
        <v>0</v>
      </c>
      <c r="AA33" s="405">
        <f t="shared" si="8"/>
        <v>0</v>
      </c>
      <c r="AB33" s="405">
        <f t="shared" si="8"/>
        <v>0</v>
      </c>
      <c r="AC33" s="405">
        <f t="shared" si="8"/>
        <v>0</v>
      </c>
      <c r="AD33" s="405">
        <f t="shared" si="8"/>
        <v>0</v>
      </c>
      <c r="AE33" s="405">
        <f t="shared" si="8"/>
        <v>0</v>
      </c>
      <c r="AF33" s="405">
        <f t="shared" si="8"/>
        <v>0</v>
      </c>
      <c r="AG33" s="405">
        <f t="shared" si="8"/>
        <v>0</v>
      </c>
      <c r="AH33" s="405">
        <f t="shared" si="8"/>
        <v>0</v>
      </c>
      <c r="AI33" s="405">
        <f t="shared" si="8"/>
        <v>0</v>
      </c>
      <c r="AJ33" s="405">
        <f t="shared" si="8"/>
        <v>0</v>
      </c>
      <c r="AK33" s="405">
        <f t="shared" si="8"/>
        <v>0</v>
      </c>
      <c r="AL33" s="405">
        <f t="shared" si="8"/>
        <v>0</v>
      </c>
      <c r="AM33" s="405">
        <f t="shared" si="8"/>
        <v>0</v>
      </c>
      <c r="AN33" s="405">
        <f t="shared" si="8"/>
        <v>0</v>
      </c>
      <c r="AO33" s="405">
        <f t="shared" si="8"/>
        <v>0</v>
      </c>
      <c r="AP33" s="405">
        <f t="shared" si="8"/>
        <v>0</v>
      </c>
      <c r="AQ33" s="405">
        <f t="shared" si="8"/>
        <v>0</v>
      </c>
    </row>
    <row r="34" spans="2:43" ht="11.65" x14ac:dyDescent="0.4">
      <c r="B34" s="395" t="s">
        <v>709</v>
      </c>
      <c r="C34" s="402">
        <f t="shared" si="7"/>
        <v>0</v>
      </c>
      <c r="D34" s="405">
        <f t="shared" si="9"/>
        <v>0</v>
      </c>
      <c r="E34" s="405">
        <f t="shared" si="8"/>
        <v>0</v>
      </c>
      <c r="F34" s="405">
        <f t="shared" si="8"/>
        <v>0</v>
      </c>
      <c r="G34" s="405">
        <f t="shared" si="8"/>
        <v>0</v>
      </c>
      <c r="H34" s="405">
        <f t="shared" si="8"/>
        <v>0</v>
      </c>
      <c r="I34" s="405">
        <f t="shared" si="8"/>
        <v>0</v>
      </c>
      <c r="J34" s="405">
        <f t="shared" si="8"/>
        <v>0</v>
      </c>
      <c r="K34" s="405">
        <f t="shared" si="8"/>
        <v>0</v>
      </c>
      <c r="L34" s="405">
        <f t="shared" si="8"/>
        <v>0</v>
      </c>
      <c r="M34" s="405">
        <f t="shared" si="8"/>
        <v>0</v>
      </c>
      <c r="N34" s="405">
        <f t="shared" si="8"/>
        <v>0</v>
      </c>
      <c r="O34" s="405">
        <f t="shared" si="8"/>
        <v>0</v>
      </c>
      <c r="P34" s="405">
        <f t="shared" si="8"/>
        <v>0</v>
      </c>
      <c r="Q34" s="405">
        <f t="shared" si="8"/>
        <v>0</v>
      </c>
      <c r="R34" s="405">
        <f t="shared" si="8"/>
        <v>0</v>
      </c>
      <c r="S34" s="405">
        <f t="shared" si="8"/>
        <v>0</v>
      </c>
      <c r="T34" s="405">
        <f t="shared" si="8"/>
        <v>0</v>
      </c>
      <c r="U34" s="405">
        <f t="shared" si="8"/>
        <v>0</v>
      </c>
      <c r="V34" s="405">
        <f t="shared" si="8"/>
        <v>0</v>
      </c>
      <c r="W34" s="405">
        <f t="shared" si="8"/>
        <v>0</v>
      </c>
      <c r="X34" s="405">
        <f t="shared" si="8"/>
        <v>0</v>
      </c>
      <c r="Y34" s="405">
        <f t="shared" si="8"/>
        <v>0</v>
      </c>
      <c r="Z34" s="405">
        <f t="shared" si="8"/>
        <v>0</v>
      </c>
      <c r="AA34" s="405">
        <f t="shared" si="8"/>
        <v>0</v>
      </c>
      <c r="AB34" s="405">
        <f t="shared" si="8"/>
        <v>0</v>
      </c>
      <c r="AC34" s="405">
        <f t="shared" si="8"/>
        <v>0</v>
      </c>
      <c r="AD34" s="405">
        <f t="shared" si="8"/>
        <v>0</v>
      </c>
      <c r="AE34" s="405">
        <f t="shared" si="8"/>
        <v>0</v>
      </c>
      <c r="AF34" s="405">
        <f>AF8-AF21</f>
        <v>0</v>
      </c>
      <c r="AG34" s="405">
        <f t="shared" si="8"/>
        <v>0</v>
      </c>
      <c r="AH34" s="405">
        <f t="shared" si="8"/>
        <v>0</v>
      </c>
      <c r="AI34" s="405">
        <f t="shared" si="8"/>
        <v>0</v>
      </c>
      <c r="AJ34" s="405">
        <f t="shared" si="8"/>
        <v>0</v>
      </c>
      <c r="AK34" s="405">
        <f t="shared" si="8"/>
        <v>0</v>
      </c>
      <c r="AL34" s="405">
        <f t="shared" si="8"/>
        <v>0</v>
      </c>
      <c r="AM34" s="405">
        <f t="shared" si="8"/>
        <v>0</v>
      </c>
      <c r="AN34" s="405">
        <f t="shared" si="8"/>
        <v>0</v>
      </c>
      <c r="AO34" s="405">
        <f t="shared" si="8"/>
        <v>0</v>
      </c>
      <c r="AP34" s="405">
        <f t="shared" si="8"/>
        <v>0</v>
      </c>
      <c r="AQ34" s="405">
        <f t="shared" si="8"/>
        <v>0</v>
      </c>
    </row>
    <row r="35" spans="2:43" ht="11.65" x14ac:dyDescent="0.4">
      <c r="B35" s="395" t="s">
        <v>164</v>
      </c>
      <c r="C35" s="402">
        <f t="shared" si="7"/>
        <v>0</v>
      </c>
      <c r="D35" s="405">
        <f t="shared" si="9"/>
        <v>0</v>
      </c>
      <c r="E35" s="405">
        <f t="shared" si="8"/>
        <v>0</v>
      </c>
      <c r="F35" s="405">
        <f t="shared" si="8"/>
        <v>0</v>
      </c>
      <c r="G35" s="405">
        <f t="shared" si="8"/>
        <v>0</v>
      </c>
      <c r="H35" s="405">
        <f t="shared" si="8"/>
        <v>0</v>
      </c>
      <c r="I35" s="405">
        <f t="shared" si="8"/>
        <v>0</v>
      </c>
      <c r="J35" s="405">
        <f t="shared" si="8"/>
        <v>0</v>
      </c>
      <c r="K35" s="405">
        <f t="shared" si="8"/>
        <v>0</v>
      </c>
      <c r="L35" s="405">
        <f t="shared" si="8"/>
        <v>0</v>
      </c>
      <c r="M35" s="405">
        <f t="shared" si="8"/>
        <v>0</v>
      </c>
      <c r="N35" s="405">
        <f t="shared" si="8"/>
        <v>0</v>
      </c>
      <c r="O35" s="405">
        <f t="shared" si="8"/>
        <v>0</v>
      </c>
      <c r="P35" s="405">
        <f t="shared" si="8"/>
        <v>0</v>
      </c>
      <c r="Q35" s="405">
        <f t="shared" si="8"/>
        <v>0</v>
      </c>
      <c r="R35" s="405">
        <f t="shared" si="8"/>
        <v>0</v>
      </c>
      <c r="S35" s="405">
        <f t="shared" si="8"/>
        <v>0</v>
      </c>
      <c r="T35" s="405">
        <f t="shared" si="8"/>
        <v>0</v>
      </c>
      <c r="U35" s="405">
        <f t="shared" si="8"/>
        <v>0</v>
      </c>
      <c r="V35" s="405">
        <f t="shared" si="8"/>
        <v>0</v>
      </c>
      <c r="W35" s="405">
        <f t="shared" si="8"/>
        <v>0</v>
      </c>
      <c r="X35" s="405">
        <f t="shared" si="8"/>
        <v>0</v>
      </c>
      <c r="Y35" s="405">
        <f t="shared" si="8"/>
        <v>0</v>
      </c>
      <c r="Z35" s="405">
        <f t="shared" si="8"/>
        <v>0</v>
      </c>
      <c r="AA35" s="405">
        <f t="shared" si="8"/>
        <v>0</v>
      </c>
      <c r="AB35" s="405">
        <f t="shared" si="8"/>
        <v>0</v>
      </c>
      <c r="AC35" s="405">
        <f t="shared" si="8"/>
        <v>0</v>
      </c>
      <c r="AD35" s="405">
        <f t="shared" si="8"/>
        <v>0</v>
      </c>
      <c r="AE35" s="405">
        <f t="shared" si="8"/>
        <v>0</v>
      </c>
      <c r="AF35" s="405">
        <f t="shared" si="8"/>
        <v>0</v>
      </c>
      <c r="AG35" s="405">
        <f t="shared" si="8"/>
        <v>0</v>
      </c>
      <c r="AH35" s="405">
        <f t="shared" si="8"/>
        <v>0</v>
      </c>
      <c r="AI35" s="405">
        <f t="shared" si="8"/>
        <v>0</v>
      </c>
      <c r="AJ35" s="405">
        <f t="shared" si="8"/>
        <v>0</v>
      </c>
      <c r="AK35" s="405">
        <f t="shared" si="8"/>
        <v>0</v>
      </c>
      <c r="AL35" s="405">
        <f t="shared" si="8"/>
        <v>0</v>
      </c>
      <c r="AM35" s="405">
        <f t="shared" si="8"/>
        <v>0</v>
      </c>
      <c r="AN35" s="405">
        <f t="shared" si="8"/>
        <v>0</v>
      </c>
      <c r="AO35" s="405">
        <f t="shared" si="8"/>
        <v>0</v>
      </c>
      <c r="AP35" s="405">
        <f t="shared" si="8"/>
        <v>0</v>
      </c>
      <c r="AQ35" s="405">
        <f t="shared" si="8"/>
        <v>0</v>
      </c>
    </row>
    <row r="36" spans="2:43" ht="11.65" customHeight="1" x14ac:dyDescent="0.3">
      <c r="B36" s="395" t="s">
        <v>161</v>
      </c>
      <c r="C36" s="402">
        <f t="shared" si="7"/>
        <v>0</v>
      </c>
      <c r="D36" s="405">
        <f t="shared" si="9"/>
        <v>0</v>
      </c>
      <c r="E36" s="405">
        <f t="shared" si="8"/>
        <v>0</v>
      </c>
      <c r="F36" s="405">
        <f t="shared" si="8"/>
        <v>0</v>
      </c>
      <c r="G36" s="405">
        <f t="shared" si="8"/>
        <v>0</v>
      </c>
      <c r="H36" s="405">
        <f t="shared" si="8"/>
        <v>0</v>
      </c>
      <c r="I36" s="405">
        <f t="shared" si="8"/>
        <v>0</v>
      </c>
      <c r="J36" s="405">
        <f t="shared" si="8"/>
        <v>0</v>
      </c>
      <c r="K36" s="405">
        <f t="shared" si="8"/>
        <v>0</v>
      </c>
      <c r="L36" s="405">
        <f t="shared" si="8"/>
        <v>0</v>
      </c>
      <c r="M36" s="405">
        <f t="shared" si="8"/>
        <v>0</v>
      </c>
      <c r="N36" s="405">
        <f t="shared" si="8"/>
        <v>0</v>
      </c>
      <c r="O36" s="405">
        <f t="shared" si="8"/>
        <v>0</v>
      </c>
      <c r="P36" s="405">
        <f t="shared" si="8"/>
        <v>0</v>
      </c>
      <c r="Q36" s="405">
        <f t="shared" si="8"/>
        <v>0</v>
      </c>
      <c r="R36" s="405">
        <f t="shared" si="8"/>
        <v>0</v>
      </c>
      <c r="S36" s="405">
        <f t="shared" si="8"/>
        <v>0</v>
      </c>
      <c r="T36" s="405">
        <f t="shared" si="8"/>
        <v>0</v>
      </c>
      <c r="U36" s="405">
        <f t="shared" si="8"/>
        <v>0</v>
      </c>
      <c r="V36" s="405">
        <f t="shared" si="8"/>
        <v>0</v>
      </c>
      <c r="W36" s="405">
        <f t="shared" si="8"/>
        <v>0</v>
      </c>
      <c r="X36" s="405">
        <f t="shared" si="8"/>
        <v>0</v>
      </c>
      <c r="Y36" s="405">
        <f t="shared" si="8"/>
        <v>0</v>
      </c>
      <c r="Z36" s="405">
        <f t="shared" si="8"/>
        <v>0</v>
      </c>
      <c r="AA36" s="405">
        <f t="shared" si="8"/>
        <v>0</v>
      </c>
      <c r="AB36" s="405">
        <f t="shared" si="8"/>
        <v>0</v>
      </c>
      <c r="AC36" s="405">
        <f t="shared" si="8"/>
        <v>0</v>
      </c>
      <c r="AD36" s="405">
        <f t="shared" si="8"/>
        <v>0</v>
      </c>
      <c r="AE36" s="405">
        <f t="shared" ref="E36:AQ37" si="10">AE10-AE23</f>
        <v>0</v>
      </c>
      <c r="AF36" s="405">
        <f t="shared" si="10"/>
        <v>0</v>
      </c>
      <c r="AG36" s="405">
        <f t="shared" si="10"/>
        <v>0</v>
      </c>
      <c r="AH36" s="405">
        <f t="shared" si="10"/>
        <v>0</v>
      </c>
      <c r="AI36" s="405">
        <f t="shared" si="10"/>
        <v>0</v>
      </c>
      <c r="AJ36" s="405">
        <f t="shared" si="10"/>
        <v>0</v>
      </c>
      <c r="AK36" s="405">
        <f t="shared" si="10"/>
        <v>0</v>
      </c>
      <c r="AL36" s="405">
        <f t="shared" si="10"/>
        <v>0</v>
      </c>
      <c r="AM36" s="405">
        <f t="shared" si="10"/>
        <v>0</v>
      </c>
      <c r="AN36" s="405">
        <f t="shared" si="10"/>
        <v>0</v>
      </c>
      <c r="AO36" s="405">
        <f t="shared" si="10"/>
        <v>0</v>
      </c>
      <c r="AP36" s="405">
        <f t="shared" si="10"/>
        <v>0</v>
      </c>
      <c r="AQ36" s="405">
        <f t="shared" si="10"/>
        <v>0</v>
      </c>
    </row>
    <row r="37" spans="2:43" ht="11.65" x14ac:dyDescent="0.4">
      <c r="B37" s="395" t="s">
        <v>165</v>
      </c>
      <c r="C37" s="402">
        <f t="shared" si="7"/>
        <v>0</v>
      </c>
      <c r="D37" s="405">
        <f t="shared" si="9"/>
        <v>0</v>
      </c>
      <c r="E37" s="405">
        <f t="shared" si="10"/>
        <v>0</v>
      </c>
      <c r="F37" s="405">
        <f t="shared" si="10"/>
        <v>0</v>
      </c>
      <c r="G37" s="405">
        <f t="shared" si="10"/>
        <v>0</v>
      </c>
      <c r="H37" s="405">
        <f t="shared" si="10"/>
        <v>0</v>
      </c>
      <c r="I37" s="405">
        <f t="shared" si="10"/>
        <v>0</v>
      </c>
      <c r="J37" s="405">
        <f t="shared" si="10"/>
        <v>0</v>
      </c>
      <c r="K37" s="405">
        <f t="shared" si="10"/>
        <v>0</v>
      </c>
      <c r="L37" s="405">
        <f t="shared" si="10"/>
        <v>0</v>
      </c>
      <c r="M37" s="405">
        <f t="shared" si="10"/>
        <v>0</v>
      </c>
      <c r="N37" s="405">
        <f t="shared" si="10"/>
        <v>0</v>
      </c>
      <c r="O37" s="405">
        <f t="shared" si="10"/>
        <v>0</v>
      </c>
      <c r="P37" s="405">
        <f t="shared" si="10"/>
        <v>0</v>
      </c>
      <c r="Q37" s="405">
        <f t="shared" si="10"/>
        <v>0</v>
      </c>
      <c r="R37" s="405">
        <f t="shared" si="10"/>
        <v>0</v>
      </c>
      <c r="S37" s="405">
        <f t="shared" si="10"/>
        <v>0</v>
      </c>
      <c r="T37" s="405">
        <f t="shared" si="10"/>
        <v>0</v>
      </c>
      <c r="U37" s="405">
        <f t="shared" si="10"/>
        <v>0</v>
      </c>
      <c r="V37" s="405">
        <f t="shared" si="10"/>
        <v>0</v>
      </c>
      <c r="W37" s="405">
        <f t="shared" si="10"/>
        <v>0</v>
      </c>
      <c r="X37" s="405">
        <f t="shared" si="10"/>
        <v>0</v>
      </c>
      <c r="Y37" s="405">
        <f t="shared" si="10"/>
        <v>0</v>
      </c>
      <c r="Z37" s="405">
        <f t="shared" si="10"/>
        <v>0</v>
      </c>
      <c r="AA37" s="405">
        <f t="shared" si="10"/>
        <v>0</v>
      </c>
      <c r="AB37" s="405">
        <f t="shared" si="10"/>
        <v>0</v>
      </c>
      <c r="AC37" s="405">
        <f t="shared" si="10"/>
        <v>0</v>
      </c>
      <c r="AD37" s="405">
        <f t="shared" si="10"/>
        <v>0</v>
      </c>
      <c r="AE37" s="405">
        <f t="shared" si="10"/>
        <v>0</v>
      </c>
      <c r="AF37" s="405">
        <f t="shared" si="10"/>
        <v>0</v>
      </c>
      <c r="AG37" s="405">
        <f t="shared" si="10"/>
        <v>0</v>
      </c>
      <c r="AH37" s="405">
        <f t="shared" si="10"/>
        <v>0</v>
      </c>
      <c r="AI37" s="405">
        <f t="shared" si="10"/>
        <v>0</v>
      </c>
      <c r="AJ37" s="405">
        <f t="shared" si="10"/>
        <v>0</v>
      </c>
      <c r="AK37" s="405">
        <f t="shared" si="10"/>
        <v>0</v>
      </c>
      <c r="AL37" s="405">
        <f t="shared" si="10"/>
        <v>0</v>
      </c>
      <c r="AM37" s="405">
        <f t="shared" si="10"/>
        <v>0</v>
      </c>
      <c r="AN37" s="405">
        <f t="shared" si="10"/>
        <v>0</v>
      </c>
      <c r="AO37" s="405">
        <f t="shared" si="10"/>
        <v>0</v>
      </c>
      <c r="AP37" s="405">
        <f t="shared" si="10"/>
        <v>0</v>
      </c>
      <c r="AQ37" s="405">
        <f t="shared" si="10"/>
        <v>0</v>
      </c>
    </row>
    <row r="38" spans="2:43" x14ac:dyDescent="0.3">
      <c r="B38" s="406" t="s">
        <v>72</v>
      </c>
      <c r="C38" s="407">
        <f t="shared" si="7"/>
        <v>0</v>
      </c>
      <c r="D38" s="408">
        <f>SUM(D31:D37)</f>
        <v>0</v>
      </c>
      <c r="E38" s="407">
        <f t="shared" ref="E38:AQ38" si="11">SUM(E31:E37)</f>
        <v>0</v>
      </c>
      <c r="F38" s="407">
        <f t="shared" si="11"/>
        <v>0</v>
      </c>
      <c r="G38" s="407">
        <f t="shared" si="11"/>
        <v>0</v>
      </c>
      <c r="H38" s="407">
        <f t="shared" si="11"/>
        <v>0</v>
      </c>
      <c r="I38" s="407">
        <f t="shared" si="11"/>
        <v>0</v>
      </c>
      <c r="J38" s="407">
        <f t="shared" si="11"/>
        <v>0</v>
      </c>
      <c r="K38" s="407">
        <f t="shared" si="11"/>
        <v>0</v>
      </c>
      <c r="L38" s="407">
        <f t="shared" si="11"/>
        <v>0</v>
      </c>
      <c r="M38" s="407">
        <f t="shared" si="11"/>
        <v>0</v>
      </c>
      <c r="N38" s="407">
        <f t="shared" si="11"/>
        <v>0</v>
      </c>
      <c r="O38" s="407">
        <f t="shared" si="11"/>
        <v>0</v>
      </c>
      <c r="P38" s="407">
        <f t="shared" si="11"/>
        <v>0</v>
      </c>
      <c r="Q38" s="407">
        <f t="shared" si="11"/>
        <v>0</v>
      </c>
      <c r="R38" s="407">
        <f t="shared" si="11"/>
        <v>0</v>
      </c>
      <c r="S38" s="407">
        <f t="shared" si="11"/>
        <v>0</v>
      </c>
      <c r="T38" s="407">
        <f t="shared" si="11"/>
        <v>0</v>
      </c>
      <c r="U38" s="407">
        <f t="shared" si="11"/>
        <v>0</v>
      </c>
      <c r="V38" s="407">
        <f t="shared" si="11"/>
        <v>0</v>
      </c>
      <c r="W38" s="407">
        <f t="shared" si="11"/>
        <v>0</v>
      </c>
      <c r="X38" s="407">
        <f t="shared" si="11"/>
        <v>0</v>
      </c>
      <c r="Y38" s="407">
        <f t="shared" si="11"/>
        <v>0</v>
      </c>
      <c r="Z38" s="407">
        <f t="shared" si="11"/>
        <v>0</v>
      </c>
      <c r="AA38" s="407">
        <f t="shared" si="11"/>
        <v>0</v>
      </c>
      <c r="AB38" s="407">
        <f t="shared" si="11"/>
        <v>0</v>
      </c>
      <c r="AC38" s="407">
        <f t="shared" si="11"/>
        <v>0</v>
      </c>
      <c r="AD38" s="407">
        <f t="shared" si="11"/>
        <v>0</v>
      </c>
      <c r="AE38" s="407">
        <f t="shared" si="11"/>
        <v>0</v>
      </c>
      <c r="AF38" s="407">
        <f t="shared" si="11"/>
        <v>0</v>
      </c>
      <c r="AG38" s="407">
        <f t="shared" si="11"/>
        <v>0</v>
      </c>
      <c r="AH38" s="407">
        <f t="shared" si="11"/>
        <v>0</v>
      </c>
      <c r="AI38" s="407">
        <f t="shared" si="11"/>
        <v>0</v>
      </c>
      <c r="AJ38" s="407">
        <f t="shared" si="11"/>
        <v>0</v>
      </c>
      <c r="AK38" s="407">
        <f t="shared" si="11"/>
        <v>0</v>
      </c>
      <c r="AL38" s="407">
        <f t="shared" si="11"/>
        <v>0</v>
      </c>
      <c r="AM38" s="407">
        <f t="shared" si="11"/>
        <v>0</v>
      </c>
      <c r="AN38" s="407">
        <f t="shared" si="11"/>
        <v>0</v>
      </c>
      <c r="AO38" s="407">
        <f t="shared" si="11"/>
        <v>0</v>
      </c>
      <c r="AP38" s="407">
        <f t="shared" si="11"/>
        <v>0</v>
      </c>
      <c r="AQ38" s="407">
        <f t="shared" si="11"/>
        <v>0</v>
      </c>
    </row>
    <row r="41" spans="2:43" x14ac:dyDescent="0.3">
      <c r="B41" s="409"/>
      <c r="C41" s="395"/>
      <c r="D41" s="395" t="s">
        <v>10</v>
      </c>
      <c r="E41" s="395"/>
      <c r="F41" s="395"/>
      <c r="G41" s="395"/>
      <c r="H41" s="395"/>
      <c r="I41" s="395"/>
      <c r="J41" s="395"/>
      <c r="K41" s="395"/>
      <c r="L41" s="395"/>
      <c r="M41" s="395"/>
      <c r="N41" s="395"/>
      <c r="O41" s="395"/>
      <c r="P41" s="395"/>
      <c r="Q41" s="395"/>
      <c r="R41" s="395"/>
      <c r="S41" s="395"/>
      <c r="T41" s="395"/>
      <c r="U41" s="395"/>
      <c r="V41" s="395"/>
      <c r="W41" s="395"/>
      <c r="X41" s="395"/>
      <c r="Y41" s="395"/>
      <c r="Z41" s="395"/>
      <c r="AA41" s="395"/>
      <c r="AB41" s="395"/>
      <c r="AC41" s="395"/>
      <c r="AD41" s="395"/>
      <c r="AE41" s="395"/>
      <c r="AF41" s="395"/>
      <c r="AG41" s="395"/>
      <c r="AH41" s="395"/>
      <c r="AI41" s="395"/>
      <c r="AJ41" s="395"/>
      <c r="AK41" s="395"/>
      <c r="AL41" s="395"/>
      <c r="AM41" s="395"/>
      <c r="AN41" s="395"/>
      <c r="AO41" s="395"/>
      <c r="AP41" s="395"/>
      <c r="AQ41" s="395"/>
    </row>
    <row r="42" spans="2:43" x14ac:dyDescent="0.3">
      <c r="B42" s="477" t="s">
        <v>733</v>
      </c>
      <c r="C42" s="397"/>
      <c r="D42" s="398">
        <v>1</v>
      </c>
      <c r="E42" s="398">
        <v>2</v>
      </c>
      <c r="F42" s="398">
        <v>3</v>
      </c>
      <c r="G42" s="398">
        <v>4</v>
      </c>
      <c r="H42" s="398">
        <v>5</v>
      </c>
      <c r="I42" s="398">
        <v>6</v>
      </c>
      <c r="J42" s="398">
        <v>7</v>
      </c>
      <c r="K42" s="398">
        <v>8</v>
      </c>
      <c r="L42" s="398">
        <v>9</v>
      </c>
      <c r="M42" s="398">
        <v>10</v>
      </c>
      <c r="N42" s="398">
        <v>11</v>
      </c>
      <c r="O42" s="398">
        <v>12</v>
      </c>
      <c r="P42" s="398">
        <v>13</v>
      </c>
      <c r="Q42" s="398">
        <v>14</v>
      </c>
      <c r="R42" s="398">
        <v>15</v>
      </c>
      <c r="S42" s="398">
        <v>16</v>
      </c>
      <c r="T42" s="398">
        <v>17</v>
      </c>
      <c r="U42" s="398">
        <v>18</v>
      </c>
      <c r="V42" s="398">
        <v>19</v>
      </c>
      <c r="W42" s="398">
        <v>20</v>
      </c>
      <c r="X42" s="398">
        <v>21</v>
      </c>
      <c r="Y42" s="398">
        <v>22</v>
      </c>
      <c r="Z42" s="398">
        <v>23</v>
      </c>
      <c r="AA42" s="398">
        <v>24</v>
      </c>
      <c r="AB42" s="398">
        <v>25</v>
      </c>
      <c r="AC42" s="398">
        <v>26</v>
      </c>
      <c r="AD42" s="398">
        <v>27</v>
      </c>
      <c r="AE42" s="398">
        <v>28</v>
      </c>
      <c r="AF42" s="398">
        <v>29</v>
      </c>
      <c r="AG42" s="398">
        <v>30</v>
      </c>
      <c r="AH42" s="398">
        <v>31</v>
      </c>
      <c r="AI42" s="398">
        <v>32</v>
      </c>
      <c r="AJ42" s="398">
        <v>33</v>
      </c>
      <c r="AK42" s="398">
        <v>34</v>
      </c>
      <c r="AL42" s="398">
        <v>35</v>
      </c>
      <c r="AM42" s="398">
        <v>36</v>
      </c>
      <c r="AN42" s="398">
        <v>37</v>
      </c>
      <c r="AO42" s="398">
        <v>38</v>
      </c>
      <c r="AP42" s="398">
        <v>39</v>
      </c>
      <c r="AQ42" s="398">
        <v>40</v>
      </c>
    </row>
    <row r="43" spans="2:43" x14ac:dyDescent="0.3">
      <c r="B43" s="476"/>
      <c r="C43" s="400" t="s">
        <v>9</v>
      </c>
      <c r="D43" s="401">
        <f>D4</f>
        <v>2024</v>
      </c>
      <c r="E43" s="401">
        <f t="shared" ref="E43:AQ43" si="12">E4</f>
        <v>2025</v>
      </c>
      <c r="F43" s="401">
        <f t="shared" si="12"/>
        <v>2026</v>
      </c>
      <c r="G43" s="401">
        <f t="shared" si="12"/>
        <v>2027</v>
      </c>
      <c r="H43" s="401">
        <f t="shared" si="12"/>
        <v>2028</v>
      </c>
      <c r="I43" s="401">
        <f t="shared" si="12"/>
        <v>2029</v>
      </c>
      <c r="J43" s="401">
        <f t="shared" si="12"/>
        <v>2030</v>
      </c>
      <c r="K43" s="401">
        <f t="shared" si="12"/>
        <v>2031</v>
      </c>
      <c r="L43" s="401">
        <f t="shared" si="12"/>
        <v>2032</v>
      </c>
      <c r="M43" s="401">
        <f t="shared" si="12"/>
        <v>2033</v>
      </c>
      <c r="N43" s="401">
        <f t="shared" si="12"/>
        <v>2034</v>
      </c>
      <c r="O43" s="401">
        <f t="shared" si="12"/>
        <v>2035</v>
      </c>
      <c r="P43" s="401">
        <f t="shared" si="12"/>
        <v>2036</v>
      </c>
      <c r="Q43" s="401">
        <f t="shared" si="12"/>
        <v>2037</v>
      </c>
      <c r="R43" s="401">
        <f t="shared" si="12"/>
        <v>2038</v>
      </c>
      <c r="S43" s="401">
        <f t="shared" si="12"/>
        <v>2039</v>
      </c>
      <c r="T43" s="401">
        <f t="shared" si="12"/>
        <v>2040</v>
      </c>
      <c r="U43" s="401">
        <f t="shared" si="12"/>
        <v>2041</v>
      </c>
      <c r="V43" s="401">
        <f t="shared" si="12"/>
        <v>2042</v>
      </c>
      <c r="W43" s="401">
        <f t="shared" si="12"/>
        <v>2043</v>
      </c>
      <c r="X43" s="401">
        <f t="shared" si="12"/>
        <v>2044</v>
      </c>
      <c r="Y43" s="401">
        <f t="shared" si="12"/>
        <v>2045</v>
      </c>
      <c r="Z43" s="401">
        <f t="shared" si="12"/>
        <v>2046</v>
      </c>
      <c r="AA43" s="401">
        <f t="shared" si="12"/>
        <v>2047</v>
      </c>
      <c r="AB43" s="401">
        <f t="shared" si="12"/>
        <v>2048</v>
      </c>
      <c r="AC43" s="401">
        <f t="shared" si="12"/>
        <v>2049</v>
      </c>
      <c r="AD43" s="401">
        <f t="shared" si="12"/>
        <v>2050</v>
      </c>
      <c r="AE43" s="401">
        <f t="shared" si="12"/>
        <v>2051</v>
      </c>
      <c r="AF43" s="401">
        <f t="shared" si="12"/>
        <v>2052</v>
      </c>
      <c r="AG43" s="401">
        <f t="shared" si="12"/>
        <v>2053</v>
      </c>
      <c r="AH43" s="401">
        <f t="shared" si="12"/>
        <v>2054</v>
      </c>
      <c r="AI43" s="401">
        <f t="shared" si="12"/>
        <v>2055</v>
      </c>
      <c r="AJ43" s="401">
        <f t="shared" si="12"/>
        <v>2056</v>
      </c>
      <c r="AK43" s="401">
        <f t="shared" si="12"/>
        <v>2057</v>
      </c>
      <c r="AL43" s="401">
        <f t="shared" si="12"/>
        <v>2058</v>
      </c>
      <c r="AM43" s="401">
        <f t="shared" si="12"/>
        <v>2059</v>
      </c>
      <c r="AN43" s="401">
        <f t="shared" si="12"/>
        <v>2060</v>
      </c>
      <c r="AO43" s="401">
        <f t="shared" si="12"/>
        <v>2061</v>
      </c>
      <c r="AP43" s="401">
        <f t="shared" si="12"/>
        <v>2062</v>
      </c>
      <c r="AQ43" s="401">
        <f t="shared" si="12"/>
        <v>2063</v>
      </c>
    </row>
    <row r="44" spans="2:43" ht="11.65" x14ac:dyDescent="0.4">
      <c r="B44" s="395" t="s">
        <v>706</v>
      </c>
      <c r="C44" s="402">
        <f t="shared" ref="C44:C51" si="13">SUM(D44:AQ44)</f>
        <v>0</v>
      </c>
      <c r="D44" s="405">
        <f>D31*Parametre!C$183</f>
        <v>0</v>
      </c>
      <c r="E44" s="405">
        <f>E31*Parametre!D$183</f>
        <v>0</v>
      </c>
      <c r="F44" s="405">
        <f>F31*Parametre!E$183</f>
        <v>0</v>
      </c>
      <c r="G44" s="405">
        <f>G31*Parametre!F$183</f>
        <v>0</v>
      </c>
      <c r="H44" s="405">
        <f>H31*Parametre!G$183</f>
        <v>0</v>
      </c>
      <c r="I44" s="405">
        <f>I31*Parametre!H$183</f>
        <v>0</v>
      </c>
      <c r="J44" s="405">
        <f>J31*Parametre!I$183</f>
        <v>0</v>
      </c>
      <c r="K44" s="405">
        <f>K31*Parametre!J$183</f>
        <v>0</v>
      </c>
      <c r="L44" s="405">
        <f>L31*Parametre!K$183</f>
        <v>0</v>
      </c>
      <c r="M44" s="405">
        <f>M31*Parametre!L$183</f>
        <v>0</v>
      </c>
      <c r="N44" s="405">
        <f>N31*Parametre!M$183</f>
        <v>0</v>
      </c>
      <c r="O44" s="405">
        <f>O31*Parametre!N$183</f>
        <v>0</v>
      </c>
      <c r="P44" s="405">
        <f>P31*Parametre!O$183</f>
        <v>0</v>
      </c>
      <c r="Q44" s="405">
        <f>Q31*Parametre!P$183</f>
        <v>0</v>
      </c>
      <c r="R44" s="405">
        <f>R31*Parametre!Q$183</f>
        <v>0</v>
      </c>
      <c r="S44" s="405">
        <f>S31*Parametre!R$183</f>
        <v>0</v>
      </c>
      <c r="T44" s="405">
        <f>T31*Parametre!S$183</f>
        <v>0</v>
      </c>
      <c r="U44" s="405">
        <f>U31*Parametre!T$183</f>
        <v>0</v>
      </c>
      <c r="V44" s="405">
        <f>V31*Parametre!U$183</f>
        <v>0</v>
      </c>
      <c r="W44" s="405">
        <f>W31*Parametre!V$183</f>
        <v>0</v>
      </c>
      <c r="X44" s="405">
        <f>X31*Parametre!W$183</f>
        <v>0</v>
      </c>
      <c r="Y44" s="405">
        <f>Y31*Parametre!X$183</f>
        <v>0</v>
      </c>
      <c r="Z44" s="405">
        <f>Z31*Parametre!Y$183</f>
        <v>0</v>
      </c>
      <c r="AA44" s="405">
        <f>AA31*Parametre!Z$183</f>
        <v>0</v>
      </c>
      <c r="AB44" s="405">
        <f>AB31*Parametre!AA$183</f>
        <v>0</v>
      </c>
      <c r="AC44" s="405">
        <f>AC31*Parametre!AB$183</f>
        <v>0</v>
      </c>
      <c r="AD44" s="405">
        <f>AD31*Parametre!AC$183</f>
        <v>0</v>
      </c>
      <c r="AE44" s="405">
        <f>AE31*Parametre!AD$183</f>
        <v>0</v>
      </c>
      <c r="AF44" s="405">
        <f>AF31*Parametre!AE$183</f>
        <v>0</v>
      </c>
      <c r="AG44" s="405">
        <f>AG31*Parametre!AF$183</f>
        <v>0</v>
      </c>
      <c r="AH44" s="405">
        <f>AH31*Parametre!AG$183</f>
        <v>0</v>
      </c>
      <c r="AI44" s="405">
        <f>AI31*Parametre!AH$183</f>
        <v>0</v>
      </c>
      <c r="AJ44" s="405">
        <f>AJ31*Parametre!AI$183</f>
        <v>0</v>
      </c>
      <c r="AK44" s="405">
        <f>AK31*Parametre!AJ$183</f>
        <v>0</v>
      </c>
      <c r="AL44" s="405">
        <f>AL31*Parametre!AK$183</f>
        <v>0</v>
      </c>
      <c r="AM44" s="405">
        <f>AM31*Parametre!AL$183</f>
        <v>0</v>
      </c>
      <c r="AN44" s="405">
        <f>AN31*Parametre!AM$183</f>
        <v>0</v>
      </c>
      <c r="AO44" s="405">
        <f>AO31*Parametre!AN$183</f>
        <v>0</v>
      </c>
      <c r="AP44" s="405">
        <f>AP31*Parametre!AO$183</f>
        <v>0</v>
      </c>
      <c r="AQ44" s="405">
        <f>AQ31*Parametre!AP$183</f>
        <v>0</v>
      </c>
    </row>
    <row r="45" spans="2:43" ht="11.65" x14ac:dyDescent="0.4">
      <c r="B45" s="395" t="s">
        <v>707</v>
      </c>
      <c r="C45" s="402">
        <f t="shared" si="13"/>
        <v>0</v>
      </c>
      <c r="D45" s="405">
        <f>D32*Parametre!C$184</f>
        <v>0</v>
      </c>
      <c r="E45" s="405">
        <f>E32*Parametre!D$184</f>
        <v>0</v>
      </c>
      <c r="F45" s="405">
        <f>F32*Parametre!E$184</f>
        <v>0</v>
      </c>
      <c r="G45" s="405">
        <f>G32*Parametre!F$184</f>
        <v>0</v>
      </c>
      <c r="H45" s="405">
        <f>H32*Parametre!G$184</f>
        <v>0</v>
      </c>
      <c r="I45" s="405">
        <f>I32*Parametre!H$184</f>
        <v>0</v>
      </c>
      <c r="J45" s="405">
        <f>J32*Parametre!I$184</f>
        <v>0</v>
      </c>
      <c r="K45" s="405">
        <f>K32*Parametre!J$184</f>
        <v>0</v>
      </c>
      <c r="L45" s="405">
        <f>L32*Parametre!K$184</f>
        <v>0</v>
      </c>
      <c r="M45" s="405">
        <f>M32*Parametre!L$184</f>
        <v>0</v>
      </c>
      <c r="N45" s="405">
        <f>N32*Parametre!M$184</f>
        <v>0</v>
      </c>
      <c r="O45" s="405">
        <f>O32*Parametre!N$184</f>
        <v>0</v>
      </c>
      <c r="P45" s="405">
        <f>P32*Parametre!O$184</f>
        <v>0</v>
      </c>
      <c r="Q45" s="405">
        <f>Q32*Parametre!P$184</f>
        <v>0</v>
      </c>
      <c r="R45" s="405">
        <f>R32*Parametre!Q$184</f>
        <v>0</v>
      </c>
      <c r="S45" s="405">
        <f>S32*Parametre!R$184</f>
        <v>0</v>
      </c>
      <c r="T45" s="405">
        <f>T32*Parametre!S$184</f>
        <v>0</v>
      </c>
      <c r="U45" s="405">
        <f>U32*Parametre!T$184</f>
        <v>0</v>
      </c>
      <c r="V45" s="405">
        <f>V32*Parametre!U$184</f>
        <v>0</v>
      </c>
      <c r="W45" s="405">
        <f>W32*Parametre!V$184</f>
        <v>0</v>
      </c>
      <c r="X45" s="405">
        <f>X32*Parametre!W$184</f>
        <v>0</v>
      </c>
      <c r="Y45" s="405">
        <f>Y32*Parametre!X$184</f>
        <v>0</v>
      </c>
      <c r="Z45" s="405">
        <f>Z32*Parametre!Y$184</f>
        <v>0</v>
      </c>
      <c r="AA45" s="405">
        <f>AA32*Parametre!Z$184</f>
        <v>0</v>
      </c>
      <c r="AB45" s="405">
        <f>AB32*Parametre!AA$184</f>
        <v>0</v>
      </c>
      <c r="AC45" s="405">
        <f>AC32*Parametre!AB$184</f>
        <v>0</v>
      </c>
      <c r="AD45" s="405">
        <f>AD32*Parametre!AC$184</f>
        <v>0</v>
      </c>
      <c r="AE45" s="405">
        <f>AE32*Parametre!AD$184</f>
        <v>0</v>
      </c>
      <c r="AF45" s="405">
        <f>AF32*Parametre!AE$184</f>
        <v>0</v>
      </c>
      <c r="AG45" s="405">
        <f>AG32*Parametre!AF$184</f>
        <v>0</v>
      </c>
      <c r="AH45" s="405">
        <f>AH32*Parametre!AG$184</f>
        <v>0</v>
      </c>
      <c r="AI45" s="405">
        <f>AI32*Parametre!AH$184</f>
        <v>0</v>
      </c>
      <c r="AJ45" s="405">
        <f>AJ32*Parametre!AI$184</f>
        <v>0</v>
      </c>
      <c r="AK45" s="405">
        <f>AK32*Parametre!AJ$184</f>
        <v>0</v>
      </c>
      <c r="AL45" s="405">
        <f>AL32*Parametre!AK$184</f>
        <v>0</v>
      </c>
      <c r="AM45" s="405">
        <f>AM32*Parametre!AL$184</f>
        <v>0</v>
      </c>
      <c r="AN45" s="405">
        <f>AN32*Parametre!AM$184</f>
        <v>0</v>
      </c>
      <c r="AO45" s="405">
        <f>AO32*Parametre!AN$184</f>
        <v>0</v>
      </c>
      <c r="AP45" s="405">
        <f>AP32*Parametre!AO$184</f>
        <v>0</v>
      </c>
      <c r="AQ45" s="405">
        <f>AQ32*Parametre!AP$184</f>
        <v>0</v>
      </c>
    </row>
    <row r="46" spans="2:43" ht="11.65" x14ac:dyDescent="0.4">
      <c r="B46" s="395" t="s">
        <v>708</v>
      </c>
      <c r="C46" s="402">
        <f t="shared" si="13"/>
        <v>0</v>
      </c>
      <c r="D46" s="405">
        <f>D33*Parametre!C$185</f>
        <v>0</v>
      </c>
      <c r="E46" s="405">
        <f>E33*Parametre!D$185</f>
        <v>0</v>
      </c>
      <c r="F46" s="405">
        <f>F33*Parametre!E$185</f>
        <v>0</v>
      </c>
      <c r="G46" s="405">
        <f>G33*Parametre!F$185</f>
        <v>0</v>
      </c>
      <c r="H46" s="405">
        <f>H33*Parametre!G$185</f>
        <v>0</v>
      </c>
      <c r="I46" s="405">
        <f>I33*Parametre!H$185</f>
        <v>0</v>
      </c>
      <c r="J46" s="405">
        <f>J33*Parametre!I$185</f>
        <v>0</v>
      </c>
      <c r="K46" s="405">
        <f>K33*Parametre!J$185</f>
        <v>0</v>
      </c>
      <c r="L46" s="405">
        <f>L33*Parametre!K$185</f>
        <v>0</v>
      </c>
      <c r="M46" s="405">
        <f>M33*Parametre!L$185</f>
        <v>0</v>
      </c>
      <c r="N46" s="405">
        <f>N33*Parametre!M$185</f>
        <v>0</v>
      </c>
      <c r="O46" s="405">
        <f>O33*Parametre!N$185</f>
        <v>0</v>
      </c>
      <c r="P46" s="405">
        <f>P33*Parametre!O$185</f>
        <v>0</v>
      </c>
      <c r="Q46" s="405">
        <f>Q33*Parametre!P$185</f>
        <v>0</v>
      </c>
      <c r="R46" s="405">
        <f>R33*Parametre!Q$185</f>
        <v>0</v>
      </c>
      <c r="S46" s="405">
        <f>S33*Parametre!R$185</f>
        <v>0</v>
      </c>
      <c r="T46" s="405">
        <f>T33*Parametre!S$185</f>
        <v>0</v>
      </c>
      <c r="U46" s="405">
        <f>U33*Parametre!T$185</f>
        <v>0</v>
      </c>
      <c r="V46" s="405">
        <f>V33*Parametre!U$185</f>
        <v>0</v>
      </c>
      <c r="W46" s="405">
        <f>W33*Parametre!V$185</f>
        <v>0</v>
      </c>
      <c r="X46" s="405">
        <f>X33*Parametre!W$185</f>
        <v>0</v>
      </c>
      <c r="Y46" s="405">
        <f>Y33*Parametre!X$185</f>
        <v>0</v>
      </c>
      <c r="Z46" s="405">
        <f>Z33*Parametre!Y$185</f>
        <v>0</v>
      </c>
      <c r="AA46" s="405">
        <f>AA33*Parametre!Z$185</f>
        <v>0</v>
      </c>
      <c r="AB46" s="405">
        <f>AB33*Parametre!AA$185</f>
        <v>0</v>
      </c>
      <c r="AC46" s="405">
        <f>AC33*Parametre!AB$185</f>
        <v>0</v>
      </c>
      <c r="AD46" s="405">
        <f>AD33*Parametre!AC$185</f>
        <v>0</v>
      </c>
      <c r="AE46" s="405">
        <f>AE33*Parametre!AD$185</f>
        <v>0</v>
      </c>
      <c r="AF46" s="405">
        <f>AF33*Parametre!AE$185</f>
        <v>0</v>
      </c>
      <c r="AG46" s="405">
        <f>AG33*Parametre!AF$185</f>
        <v>0</v>
      </c>
      <c r="AH46" s="405">
        <f>AH33*Parametre!AG$185</f>
        <v>0</v>
      </c>
      <c r="AI46" s="405">
        <f>AI33*Parametre!AH$185</f>
        <v>0</v>
      </c>
      <c r="AJ46" s="405">
        <f>AJ33*Parametre!AI$185</f>
        <v>0</v>
      </c>
      <c r="AK46" s="405">
        <f>AK33*Parametre!AJ$185</f>
        <v>0</v>
      </c>
      <c r="AL46" s="405">
        <f>AL33*Parametre!AK$185</f>
        <v>0</v>
      </c>
      <c r="AM46" s="405">
        <f>AM33*Parametre!AL$185</f>
        <v>0</v>
      </c>
      <c r="AN46" s="405">
        <f>AN33*Parametre!AM$185</f>
        <v>0</v>
      </c>
      <c r="AO46" s="405">
        <f>AO33*Parametre!AN$185</f>
        <v>0</v>
      </c>
      <c r="AP46" s="405">
        <f>AP33*Parametre!AO$185</f>
        <v>0</v>
      </c>
      <c r="AQ46" s="405">
        <f>AQ33*Parametre!AP$185</f>
        <v>0</v>
      </c>
    </row>
    <row r="47" spans="2:43" ht="11.65" x14ac:dyDescent="0.4">
      <c r="B47" s="395" t="s">
        <v>709</v>
      </c>
      <c r="C47" s="402">
        <f t="shared" si="13"/>
        <v>0</v>
      </c>
      <c r="D47" s="405">
        <f>D34*Parametre!C$186</f>
        <v>0</v>
      </c>
      <c r="E47" s="405">
        <f>E34*Parametre!D$186</f>
        <v>0</v>
      </c>
      <c r="F47" s="405">
        <f>F34*Parametre!E$186</f>
        <v>0</v>
      </c>
      <c r="G47" s="405">
        <f>G34*Parametre!F$186</f>
        <v>0</v>
      </c>
      <c r="H47" s="405">
        <f>H34*Parametre!G$186</f>
        <v>0</v>
      </c>
      <c r="I47" s="405">
        <f>I34*Parametre!H$186</f>
        <v>0</v>
      </c>
      <c r="J47" s="405">
        <f>J34*Parametre!I$186</f>
        <v>0</v>
      </c>
      <c r="K47" s="405">
        <f>K34*Parametre!J$186</f>
        <v>0</v>
      </c>
      <c r="L47" s="405">
        <f>L34*Parametre!K$186</f>
        <v>0</v>
      </c>
      <c r="M47" s="405">
        <f>M34*Parametre!L$186</f>
        <v>0</v>
      </c>
      <c r="N47" s="405">
        <f>N34*Parametre!M$186</f>
        <v>0</v>
      </c>
      <c r="O47" s="405">
        <f>O34*Parametre!N$186</f>
        <v>0</v>
      </c>
      <c r="P47" s="405">
        <f>P34*Parametre!O$186</f>
        <v>0</v>
      </c>
      <c r="Q47" s="405">
        <f>Q34*Parametre!P$186</f>
        <v>0</v>
      </c>
      <c r="R47" s="405">
        <f>R34*Parametre!Q$186</f>
        <v>0</v>
      </c>
      <c r="S47" s="405">
        <f>S34*Parametre!R$186</f>
        <v>0</v>
      </c>
      <c r="T47" s="405">
        <f>T34*Parametre!S$186</f>
        <v>0</v>
      </c>
      <c r="U47" s="405">
        <f>U34*Parametre!T$186</f>
        <v>0</v>
      </c>
      <c r="V47" s="405">
        <f>V34*Parametre!U$186</f>
        <v>0</v>
      </c>
      <c r="W47" s="405">
        <f>W34*Parametre!V$186</f>
        <v>0</v>
      </c>
      <c r="X47" s="405">
        <f>X34*Parametre!W$186</f>
        <v>0</v>
      </c>
      <c r="Y47" s="405">
        <f>Y34*Parametre!X$186</f>
        <v>0</v>
      </c>
      <c r="Z47" s="405">
        <f>Z34*Parametre!Y$186</f>
        <v>0</v>
      </c>
      <c r="AA47" s="405">
        <f>AA34*Parametre!Z$186</f>
        <v>0</v>
      </c>
      <c r="AB47" s="405">
        <f>AB34*Parametre!AA$186</f>
        <v>0</v>
      </c>
      <c r="AC47" s="405">
        <f>AC34*Parametre!AB$186</f>
        <v>0</v>
      </c>
      <c r="AD47" s="405">
        <f>AD34*Parametre!AC$186</f>
        <v>0</v>
      </c>
      <c r="AE47" s="405">
        <f>AE34*Parametre!AD$186</f>
        <v>0</v>
      </c>
      <c r="AF47" s="405">
        <f>AF34*Parametre!AE$186</f>
        <v>0</v>
      </c>
      <c r="AG47" s="405">
        <f>AG34*Parametre!AF$186</f>
        <v>0</v>
      </c>
      <c r="AH47" s="405">
        <f>AH34*Parametre!AG$186</f>
        <v>0</v>
      </c>
      <c r="AI47" s="405">
        <f>AI34*Parametre!AH$186</f>
        <v>0</v>
      </c>
      <c r="AJ47" s="405">
        <f>AJ34*Parametre!AI$186</f>
        <v>0</v>
      </c>
      <c r="AK47" s="405">
        <f>AK34*Parametre!AJ$186</f>
        <v>0</v>
      </c>
      <c r="AL47" s="405">
        <f>AL34*Parametre!AK$186</f>
        <v>0</v>
      </c>
      <c r="AM47" s="405">
        <f>AM34*Parametre!AL$186</f>
        <v>0</v>
      </c>
      <c r="AN47" s="405">
        <f>AN34*Parametre!AM$186</f>
        <v>0</v>
      </c>
      <c r="AO47" s="405">
        <f>AO34*Parametre!AN$186</f>
        <v>0</v>
      </c>
      <c r="AP47" s="405">
        <f>AP34*Parametre!AO$186</f>
        <v>0</v>
      </c>
      <c r="AQ47" s="405">
        <f>AQ34*Parametre!AP$186</f>
        <v>0</v>
      </c>
    </row>
    <row r="48" spans="2:43" ht="11.65" x14ac:dyDescent="0.4">
      <c r="B48" s="395" t="s">
        <v>164</v>
      </c>
      <c r="C48" s="402">
        <f t="shared" si="13"/>
        <v>0</v>
      </c>
      <c r="D48" s="405">
        <f>D35*Parametre!C$187</f>
        <v>0</v>
      </c>
      <c r="E48" s="405">
        <f>E35*Parametre!D$187</f>
        <v>0</v>
      </c>
      <c r="F48" s="405">
        <f>F35*Parametre!E$187</f>
        <v>0</v>
      </c>
      <c r="G48" s="405">
        <f>G35*Parametre!F$187</f>
        <v>0</v>
      </c>
      <c r="H48" s="405">
        <f>H35*Parametre!G$187</f>
        <v>0</v>
      </c>
      <c r="I48" s="405">
        <f>I35*Parametre!H$187</f>
        <v>0</v>
      </c>
      <c r="J48" s="405">
        <f>J35*Parametre!I$187</f>
        <v>0</v>
      </c>
      <c r="K48" s="405">
        <f>K35*Parametre!J$187</f>
        <v>0</v>
      </c>
      <c r="L48" s="405">
        <f>L35*Parametre!K$187</f>
        <v>0</v>
      </c>
      <c r="M48" s="405">
        <f>M35*Parametre!L$187</f>
        <v>0</v>
      </c>
      <c r="N48" s="405">
        <f>N35*Parametre!M$187</f>
        <v>0</v>
      </c>
      <c r="O48" s="405">
        <f>O35*Parametre!N$187</f>
        <v>0</v>
      </c>
      <c r="P48" s="405">
        <f>P35*Parametre!O$187</f>
        <v>0</v>
      </c>
      <c r="Q48" s="405">
        <f>Q35*Parametre!P$187</f>
        <v>0</v>
      </c>
      <c r="R48" s="405">
        <f>R35*Parametre!Q$187</f>
        <v>0</v>
      </c>
      <c r="S48" s="405">
        <f>S35*Parametre!R$187</f>
        <v>0</v>
      </c>
      <c r="T48" s="405">
        <f>T35*Parametre!S$187</f>
        <v>0</v>
      </c>
      <c r="U48" s="405">
        <f>U35*Parametre!T$187</f>
        <v>0</v>
      </c>
      <c r="V48" s="405">
        <f>V35*Parametre!U$187</f>
        <v>0</v>
      </c>
      <c r="W48" s="405">
        <f>W35*Parametre!V$187</f>
        <v>0</v>
      </c>
      <c r="X48" s="405">
        <f>X35*Parametre!W$187</f>
        <v>0</v>
      </c>
      <c r="Y48" s="405">
        <f>Y35*Parametre!X$187</f>
        <v>0</v>
      </c>
      <c r="Z48" s="405">
        <f>Z35*Parametre!Y$187</f>
        <v>0</v>
      </c>
      <c r="AA48" s="405">
        <f>AA35*Parametre!Z$187</f>
        <v>0</v>
      </c>
      <c r="AB48" s="405">
        <f>AB35*Parametre!AA$187</f>
        <v>0</v>
      </c>
      <c r="AC48" s="405">
        <f>AC35*Parametre!AB$187</f>
        <v>0</v>
      </c>
      <c r="AD48" s="405">
        <f>AD35*Parametre!AC$187</f>
        <v>0</v>
      </c>
      <c r="AE48" s="405">
        <f>AE35*Parametre!AD$187</f>
        <v>0</v>
      </c>
      <c r="AF48" s="405">
        <f>AF35*Parametre!AE$187</f>
        <v>0</v>
      </c>
      <c r="AG48" s="405">
        <f>AG35*Parametre!AF$187</f>
        <v>0</v>
      </c>
      <c r="AH48" s="405">
        <f>AH35*Parametre!AG$187</f>
        <v>0</v>
      </c>
      <c r="AI48" s="405">
        <f>AI35*Parametre!AH$187</f>
        <v>0</v>
      </c>
      <c r="AJ48" s="405">
        <f>AJ35*Parametre!AI$187</f>
        <v>0</v>
      </c>
      <c r="AK48" s="405">
        <f>AK35*Parametre!AJ$187</f>
        <v>0</v>
      </c>
      <c r="AL48" s="405">
        <f>AL35*Parametre!AK$187</f>
        <v>0</v>
      </c>
      <c r="AM48" s="405">
        <f>AM35*Parametre!AL$187</f>
        <v>0</v>
      </c>
      <c r="AN48" s="405">
        <f>AN35*Parametre!AM$187</f>
        <v>0</v>
      </c>
      <c r="AO48" s="405">
        <f>AO35*Parametre!AN$187</f>
        <v>0</v>
      </c>
      <c r="AP48" s="405">
        <f>AP35*Parametre!AO$187</f>
        <v>0</v>
      </c>
      <c r="AQ48" s="405">
        <f>AQ35*Parametre!AP$187</f>
        <v>0</v>
      </c>
    </row>
    <row r="49" spans="2:43" ht="11.65" customHeight="1" x14ac:dyDescent="0.3">
      <c r="B49" s="395" t="s">
        <v>161</v>
      </c>
      <c r="C49" s="402">
        <f t="shared" si="13"/>
        <v>0</v>
      </c>
      <c r="D49" s="405">
        <f>D36*Parametre!C$188</f>
        <v>0</v>
      </c>
      <c r="E49" s="405">
        <f>E36*Parametre!D$188</f>
        <v>0</v>
      </c>
      <c r="F49" s="405">
        <f>F36*Parametre!E$188</f>
        <v>0</v>
      </c>
      <c r="G49" s="405">
        <f>G36*Parametre!F$188</f>
        <v>0</v>
      </c>
      <c r="H49" s="405">
        <f>H36*Parametre!G$188</f>
        <v>0</v>
      </c>
      <c r="I49" s="405">
        <f>I36*Parametre!H$188</f>
        <v>0</v>
      </c>
      <c r="J49" s="405">
        <f>J36*Parametre!I$188</f>
        <v>0</v>
      </c>
      <c r="K49" s="405">
        <f>K36*Parametre!J$188</f>
        <v>0</v>
      </c>
      <c r="L49" s="405">
        <f>L36*Parametre!K$188</f>
        <v>0</v>
      </c>
      <c r="M49" s="405">
        <f>M36*Parametre!L$188</f>
        <v>0</v>
      </c>
      <c r="N49" s="405">
        <f>N36*Parametre!M$188</f>
        <v>0</v>
      </c>
      <c r="O49" s="405">
        <f>O36*Parametre!N$188</f>
        <v>0</v>
      </c>
      <c r="P49" s="405">
        <f>P36*Parametre!O$188</f>
        <v>0</v>
      </c>
      <c r="Q49" s="405">
        <f>Q36*Parametre!P$188</f>
        <v>0</v>
      </c>
      <c r="R49" s="405">
        <f>R36*Parametre!Q$188</f>
        <v>0</v>
      </c>
      <c r="S49" s="405">
        <f>S36*Parametre!R$188</f>
        <v>0</v>
      </c>
      <c r="T49" s="405">
        <f>T36*Parametre!S$188</f>
        <v>0</v>
      </c>
      <c r="U49" s="405">
        <f>U36*Parametre!T$188</f>
        <v>0</v>
      </c>
      <c r="V49" s="405">
        <f>V36*Parametre!U$188</f>
        <v>0</v>
      </c>
      <c r="W49" s="405">
        <f>W36*Parametre!V$188</f>
        <v>0</v>
      </c>
      <c r="X49" s="405">
        <f>X36*Parametre!W$188</f>
        <v>0</v>
      </c>
      <c r="Y49" s="405">
        <f>Y36*Parametre!X$188</f>
        <v>0</v>
      </c>
      <c r="Z49" s="405">
        <f>Z36*Parametre!Y$188</f>
        <v>0</v>
      </c>
      <c r="AA49" s="405">
        <f>AA36*Parametre!Z$188</f>
        <v>0</v>
      </c>
      <c r="AB49" s="405">
        <f>AB36*Parametre!AA$188</f>
        <v>0</v>
      </c>
      <c r="AC49" s="405">
        <f>AC36*Parametre!AB$188</f>
        <v>0</v>
      </c>
      <c r="AD49" s="405">
        <f>AD36*Parametre!AC$188</f>
        <v>0</v>
      </c>
      <c r="AE49" s="405">
        <f>AE36*Parametre!AD$188</f>
        <v>0</v>
      </c>
      <c r="AF49" s="405">
        <f>AF36*Parametre!AE$188</f>
        <v>0</v>
      </c>
      <c r="AG49" s="405">
        <f>AG36*Parametre!AF$188</f>
        <v>0</v>
      </c>
      <c r="AH49" s="405">
        <f>AH36*Parametre!AG$188</f>
        <v>0</v>
      </c>
      <c r="AI49" s="405">
        <f>AI36*Parametre!AH$188</f>
        <v>0</v>
      </c>
      <c r="AJ49" s="405">
        <f>AJ36*Parametre!AI$188</f>
        <v>0</v>
      </c>
      <c r="AK49" s="405">
        <f>AK36*Parametre!AJ$188</f>
        <v>0</v>
      </c>
      <c r="AL49" s="405">
        <f>AL36*Parametre!AK$188</f>
        <v>0</v>
      </c>
      <c r="AM49" s="405">
        <f>AM36*Parametre!AL$188</f>
        <v>0</v>
      </c>
      <c r="AN49" s="405">
        <f>AN36*Parametre!AM$188</f>
        <v>0</v>
      </c>
      <c r="AO49" s="405">
        <f>AO36*Parametre!AN$188</f>
        <v>0</v>
      </c>
      <c r="AP49" s="405">
        <f>AP36*Parametre!AO$188</f>
        <v>0</v>
      </c>
      <c r="AQ49" s="405">
        <f>AQ36*Parametre!AP$188</f>
        <v>0</v>
      </c>
    </row>
    <row r="50" spans="2:43" ht="11.65" x14ac:dyDescent="0.4">
      <c r="B50" s="395" t="s">
        <v>165</v>
      </c>
      <c r="C50" s="402">
        <f t="shared" si="13"/>
        <v>0</v>
      </c>
      <c r="D50" s="405">
        <f>D37*Parametre!C$189</f>
        <v>0</v>
      </c>
      <c r="E50" s="405">
        <f>E37*Parametre!D$189</f>
        <v>0</v>
      </c>
      <c r="F50" s="405">
        <f>F37*Parametre!E$189</f>
        <v>0</v>
      </c>
      <c r="G50" s="405">
        <f>G37*Parametre!F$189</f>
        <v>0</v>
      </c>
      <c r="H50" s="405">
        <f>H37*Parametre!G$189</f>
        <v>0</v>
      </c>
      <c r="I50" s="405">
        <f>I37*Parametre!H$189</f>
        <v>0</v>
      </c>
      <c r="J50" s="405">
        <f>J37*Parametre!I$189</f>
        <v>0</v>
      </c>
      <c r="K50" s="405">
        <f>K37*Parametre!J$189</f>
        <v>0</v>
      </c>
      <c r="L50" s="405">
        <f>L37*Parametre!K$189</f>
        <v>0</v>
      </c>
      <c r="M50" s="405">
        <f>M37*Parametre!L$189</f>
        <v>0</v>
      </c>
      <c r="N50" s="405">
        <f>N37*Parametre!M$189</f>
        <v>0</v>
      </c>
      <c r="O50" s="405">
        <f>O37*Parametre!N$189</f>
        <v>0</v>
      </c>
      <c r="P50" s="405">
        <f>P37*Parametre!O$189</f>
        <v>0</v>
      </c>
      <c r="Q50" s="405">
        <f>Q37*Parametre!P$189</f>
        <v>0</v>
      </c>
      <c r="R50" s="405">
        <f>R37*Parametre!Q$189</f>
        <v>0</v>
      </c>
      <c r="S50" s="405">
        <f>S37*Parametre!R$189</f>
        <v>0</v>
      </c>
      <c r="T50" s="405">
        <f>T37*Parametre!S$189</f>
        <v>0</v>
      </c>
      <c r="U50" s="405">
        <f>U37*Parametre!T$189</f>
        <v>0</v>
      </c>
      <c r="V50" s="405">
        <f>V37*Parametre!U$189</f>
        <v>0</v>
      </c>
      <c r="W50" s="405">
        <f>W37*Parametre!V$189</f>
        <v>0</v>
      </c>
      <c r="X50" s="405">
        <f>X37*Parametre!W$189</f>
        <v>0</v>
      </c>
      <c r="Y50" s="405">
        <f>Y37*Parametre!X$189</f>
        <v>0</v>
      </c>
      <c r="Z50" s="405">
        <f>Z37*Parametre!Y$189</f>
        <v>0</v>
      </c>
      <c r="AA50" s="405">
        <f>AA37*Parametre!Z$189</f>
        <v>0</v>
      </c>
      <c r="AB50" s="405">
        <f>AB37*Parametre!AA$189</f>
        <v>0</v>
      </c>
      <c r="AC50" s="405">
        <f>AC37*Parametre!AB$189</f>
        <v>0</v>
      </c>
      <c r="AD50" s="405">
        <f>AD37*Parametre!AC$189</f>
        <v>0</v>
      </c>
      <c r="AE50" s="405">
        <f>AE37*Parametre!AD$189</f>
        <v>0</v>
      </c>
      <c r="AF50" s="405">
        <f>AF37*Parametre!AE$189</f>
        <v>0</v>
      </c>
      <c r="AG50" s="405">
        <f>AG37*Parametre!AF$189</f>
        <v>0</v>
      </c>
      <c r="AH50" s="405">
        <f>AH37*Parametre!AG$189</f>
        <v>0</v>
      </c>
      <c r="AI50" s="405">
        <f>AI37*Parametre!AH$189</f>
        <v>0</v>
      </c>
      <c r="AJ50" s="405">
        <f>AJ37*Parametre!AI$189</f>
        <v>0</v>
      </c>
      <c r="AK50" s="405">
        <f>AK37*Parametre!AJ$189</f>
        <v>0</v>
      </c>
      <c r="AL50" s="405">
        <f>AL37*Parametre!AK$189</f>
        <v>0</v>
      </c>
      <c r="AM50" s="405">
        <f>AM37*Parametre!AL$189</f>
        <v>0</v>
      </c>
      <c r="AN50" s="405">
        <f>AN37*Parametre!AM$189</f>
        <v>0</v>
      </c>
      <c r="AO50" s="405">
        <f>AO37*Parametre!AN$189</f>
        <v>0</v>
      </c>
      <c r="AP50" s="405">
        <f>AP37*Parametre!AO$189</f>
        <v>0</v>
      </c>
      <c r="AQ50" s="405">
        <f>AQ37*Parametre!AP$189</f>
        <v>0</v>
      </c>
    </row>
    <row r="51" spans="2:43" x14ac:dyDescent="0.3">
      <c r="B51" s="410" t="s">
        <v>72</v>
      </c>
      <c r="C51" s="411">
        <f t="shared" si="13"/>
        <v>0</v>
      </c>
      <c r="D51" s="412">
        <f>SUM(D44:D50)</f>
        <v>0</v>
      </c>
      <c r="E51" s="411">
        <f t="shared" ref="E51:AQ51" si="14">SUM(E44:E50)</f>
        <v>0</v>
      </c>
      <c r="F51" s="411">
        <f t="shared" si="14"/>
        <v>0</v>
      </c>
      <c r="G51" s="411">
        <f t="shared" si="14"/>
        <v>0</v>
      </c>
      <c r="H51" s="411">
        <f t="shared" si="14"/>
        <v>0</v>
      </c>
      <c r="I51" s="411">
        <f t="shared" si="14"/>
        <v>0</v>
      </c>
      <c r="J51" s="411">
        <f t="shared" si="14"/>
        <v>0</v>
      </c>
      <c r="K51" s="411">
        <f t="shared" si="14"/>
        <v>0</v>
      </c>
      <c r="L51" s="411">
        <f t="shared" si="14"/>
        <v>0</v>
      </c>
      <c r="M51" s="411">
        <f t="shared" si="14"/>
        <v>0</v>
      </c>
      <c r="N51" s="411">
        <f t="shared" si="14"/>
        <v>0</v>
      </c>
      <c r="O51" s="411">
        <f t="shared" si="14"/>
        <v>0</v>
      </c>
      <c r="P51" s="411">
        <f t="shared" si="14"/>
        <v>0</v>
      </c>
      <c r="Q51" s="411">
        <f t="shared" si="14"/>
        <v>0</v>
      </c>
      <c r="R51" s="411">
        <f t="shared" si="14"/>
        <v>0</v>
      </c>
      <c r="S51" s="411">
        <f t="shared" si="14"/>
        <v>0</v>
      </c>
      <c r="T51" s="411">
        <f t="shared" si="14"/>
        <v>0</v>
      </c>
      <c r="U51" s="411">
        <f t="shared" si="14"/>
        <v>0</v>
      </c>
      <c r="V51" s="411">
        <f t="shared" si="14"/>
        <v>0</v>
      </c>
      <c r="W51" s="411">
        <f t="shared" si="14"/>
        <v>0</v>
      </c>
      <c r="X51" s="411">
        <f t="shared" si="14"/>
        <v>0</v>
      </c>
      <c r="Y51" s="411">
        <f t="shared" si="14"/>
        <v>0</v>
      </c>
      <c r="Z51" s="411">
        <f t="shared" si="14"/>
        <v>0</v>
      </c>
      <c r="AA51" s="411">
        <f t="shared" si="14"/>
        <v>0</v>
      </c>
      <c r="AB51" s="411">
        <f t="shared" si="14"/>
        <v>0</v>
      </c>
      <c r="AC51" s="411">
        <f t="shared" si="14"/>
        <v>0</v>
      </c>
      <c r="AD51" s="411">
        <f t="shared" si="14"/>
        <v>0</v>
      </c>
      <c r="AE51" s="411">
        <f t="shared" si="14"/>
        <v>0</v>
      </c>
      <c r="AF51" s="411">
        <f t="shared" si="14"/>
        <v>0</v>
      </c>
      <c r="AG51" s="411">
        <f t="shared" si="14"/>
        <v>0</v>
      </c>
      <c r="AH51" s="411">
        <f t="shared" si="14"/>
        <v>0</v>
      </c>
      <c r="AI51" s="411">
        <f t="shared" si="14"/>
        <v>0</v>
      </c>
      <c r="AJ51" s="411">
        <f t="shared" si="14"/>
        <v>0</v>
      </c>
      <c r="AK51" s="411">
        <f t="shared" si="14"/>
        <v>0</v>
      </c>
      <c r="AL51" s="411">
        <f t="shared" si="14"/>
        <v>0</v>
      </c>
      <c r="AM51" s="411">
        <f t="shared" si="14"/>
        <v>0</v>
      </c>
      <c r="AN51" s="411">
        <f t="shared" si="14"/>
        <v>0</v>
      </c>
      <c r="AO51" s="411">
        <f t="shared" si="14"/>
        <v>0</v>
      </c>
      <c r="AP51" s="411">
        <f t="shared" si="14"/>
        <v>0</v>
      </c>
      <c r="AQ51" s="411">
        <f t="shared" si="14"/>
        <v>0</v>
      </c>
    </row>
  </sheetData>
  <mergeCells count="1">
    <mergeCell ref="B42:B43"/>
  </mergeCells>
  <pageMargins left="0.19687499999999999" right="0.19687499999999999" top="1" bottom="0.79479166666666667" header="0.5" footer="0.5"/>
  <pageSetup paperSize="9" scale="75" orientation="landscape" r:id="rId1"/>
  <headerFooter alignWithMargins="0">
    <oddHeader>&amp;LPríloha 7: Štandardné tabuľky - Cesty
&amp;"Arial,Tučné"&amp;12 10 Náklady na emisie</oddHeader>
    <oddFooter>Strana &amp;P z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AQ81"/>
  <sheetViews>
    <sheetView zoomScale="90" zoomScaleNormal="90" workbookViewId="0">
      <selection activeCell="B87" sqref="B87"/>
    </sheetView>
  </sheetViews>
  <sheetFormatPr defaultColWidth="9.1328125" defaultRowHeight="10.15" x14ac:dyDescent="0.3"/>
  <cols>
    <col min="1" max="1" width="3.796875" style="44" customWidth="1"/>
    <col min="2" max="2" width="40.796875" style="44" customWidth="1"/>
    <col min="3" max="3" width="11.796875" style="44" customWidth="1"/>
    <col min="4" max="43" width="4.19921875" style="44" bestFit="1" customWidth="1"/>
    <col min="44" max="16384" width="9.1328125" style="44"/>
  </cols>
  <sheetData>
    <row r="2" spans="2:43" x14ac:dyDescent="0.3">
      <c r="B2" s="475" t="s">
        <v>723</v>
      </c>
      <c r="C2" s="45"/>
      <c r="D2" s="45" t="s">
        <v>10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</row>
    <row r="3" spans="2:43" x14ac:dyDescent="0.3">
      <c r="B3" s="478"/>
      <c r="C3" s="46"/>
      <c r="D3" s="47">
        <v>1</v>
      </c>
      <c r="E3" s="47">
        <v>2</v>
      </c>
      <c r="F3" s="47">
        <v>3</v>
      </c>
      <c r="G3" s="47">
        <v>4</v>
      </c>
      <c r="H3" s="47">
        <v>5</v>
      </c>
      <c r="I3" s="47">
        <v>6</v>
      </c>
      <c r="J3" s="47">
        <v>7</v>
      </c>
      <c r="K3" s="47">
        <v>8</v>
      </c>
      <c r="L3" s="47">
        <v>9</v>
      </c>
      <c r="M3" s="47">
        <v>10</v>
      </c>
      <c r="N3" s="47">
        <v>11</v>
      </c>
      <c r="O3" s="47">
        <v>12</v>
      </c>
      <c r="P3" s="47">
        <v>13</v>
      </c>
      <c r="Q3" s="47">
        <v>14</v>
      </c>
      <c r="R3" s="47">
        <v>15</v>
      </c>
      <c r="S3" s="47">
        <v>16</v>
      </c>
      <c r="T3" s="47">
        <v>17</v>
      </c>
      <c r="U3" s="47">
        <v>18</v>
      </c>
      <c r="V3" s="47">
        <v>19</v>
      </c>
      <c r="W3" s="47">
        <v>20</v>
      </c>
      <c r="X3" s="47">
        <v>21</v>
      </c>
      <c r="Y3" s="47">
        <v>22</v>
      </c>
      <c r="Z3" s="47">
        <v>23</v>
      </c>
      <c r="AA3" s="47">
        <v>24</v>
      </c>
      <c r="AB3" s="47">
        <v>25</v>
      </c>
      <c r="AC3" s="47">
        <v>26</v>
      </c>
      <c r="AD3" s="47">
        <v>27</v>
      </c>
      <c r="AE3" s="47">
        <v>28</v>
      </c>
      <c r="AF3" s="47">
        <v>29</v>
      </c>
      <c r="AG3" s="47">
        <v>30</v>
      </c>
      <c r="AH3" s="47">
        <v>31</v>
      </c>
      <c r="AI3" s="47">
        <v>32</v>
      </c>
      <c r="AJ3" s="47">
        <v>33</v>
      </c>
      <c r="AK3" s="47">
        <v>34</v>
      </c>
      <c r="AL3" s="47">
        <v>35</v>
      </c>
      <c r="AM3" s="47">
        <v>36</v>
      </c>
      <c r="AN3" s="47">
        <v>37</v>
      </c>
      <c r="AO3" s="47">
        <v>38</v>
      </c>
      <c r="AP3" s="47">
        <v>39</v>
      </c>
      <c r="AQ3" s="47">
        <v>40</v>
      </c>
    </row>
    <row r="4" spans="2:43" x14ac:dyDescent="0.3">
      <c r="B4" s="48" t="s">
        <v>38</v>
      </c>
      <c r="C4" s="291" t="s">
        <v>9</v>
      </c>
      <c r="D4" s="49">
        <f>Parametre!C13</f>
        <v>2024</v>
      </c>
      <c r="E4" s="49">
        <f>$D$4+D3</f>
        <v>2025</v>
      </c>
      <c r="F4" s="49">
        <f>$D$4+E3</f>
        <v>2026</v>
      </c>
      <c r="G4" s="49">
        <f t="shared" ref="G4:AG4" si="0">$D$4+F3</f>
        <v>2027</v>
      </c>
      <c r="H4" s="49">
        <f t="shared" si="0"/>
        <v>2028</v>
      </c>
      <c r="I4" s="49">
        <f t="shared" si="0"/>
        <v>2029</v>
      </c>
      <c r="J4" s="49">
        <f t="shared" si="0"/>
        <v>2030</v>
      </c>
      <c r="K4" s="49">
        <f t="shared" si="0"/>
        <v>2031</v>
      </c>
      <c r="L4" s="49">
        <f t="shared" si="0"/>
        <v>2032</v>
      </c>
      <c r="M4" s="49">
        <f t="shared" si="0"/>
        <v>2033</v>
      </c>
      <c r="N4" s="49">
        <f t="shared" si="0"/>
        <v>2034</v>
      </c>
      <c r="O4" s="49">
        <f t="shared" si="0"/>
        <v>2035</v>
      </c>
      <c r="P4" s="49">
        <f t="shared" si="0"/>
        <v>2036</v>
      </c>
      <c r="Q4" s="49">
        <f t="shared" si="0"/>
        <v>2037</v>
      </c>
      <c r="R4" s="49">
        <f t="shared" si="0"/>
        <v>2038</v>
      </c>
      <c r="S4" s="49">
        <f t="shared" si="0"/>
        <v>2039</v>
      </c>
      <c r="T4" s="49">
        <f t="shared" si="0"/>
        <v>2040</v>
      </c>
      <c r="U4" s="49">
        <f t="shared" si="0"/>
        <v>2041</v>
      </c>
      <c r="V4" s="49">
        <f t="shared" si="0"/>
        <v>2042</v>
      </c>
      <c r="W4" s="49">
        <f t="shared" si="0"/>
        <v>2043</v>
      </c>
      <c r="X4" s="49">
        <f t="shared" si="0"/>
        <v>2044</v>
      </c>
      <c r="Y4" s="49">
        <f t="shared" si="0"/>
        <v>2045</v>
      </c>
      <c r="Z4" s="49">
        <f t="shared" si="0"/>
        <v>2046</v>
      </c>
      <c r="AA4" s="49">
        <f t="shared" si="0"/>
        <v>2047</v>
      </c>
      <c r="AB4" s="49">
        <f t="shared" si="0"/>
        <v>2048</v>
      </c>
      <c r="AC4" s="49">
        <f t="shared" si="0"/>
        <v>2049</v>
      </c>
      <c r="AD4" s="49">
        <f t="shared" si="0"/>
        <v>2050</v>
      </c>
      <c r="AE4" s="49">
        <f t="shared" si="0"/>
        <v>2051</v>
      </c>
      <c r="AF4" s="49">
        <f t="shared" si="0"/>
        <v>2052</v>
      </c>
      <c r="AG4" s="49">
        <f t="shared" si="0"/>
        <v>2053</v>
      </c>
      <c r="AH4" s="49">
        <f t="shared" ref="AH4" si="1">$D$4+AG3</f>
        <v>2054</v>
      </c>
      <c r="AI4" s="49">
        <f t="shared" ref="AI4" si="2">$D$4+AH3</f>
        <v>2055</v>
      </c>
      <c r="AJ4" s="49">
        <f t="shared" ref="AJ4" si="3">$D$4+AI3</f>
        <v>2056</v>
      </c>
      <c r="AK4" s="49">
        <f t="shared" ref="AK4" si="4">$D$4+AJ3</f>
        <v>2057</v>
      </c>
      <c r="AL4" s="49">
        <f t="shared" ref="AL4" si="5">$D$4+AK3</f>
        <v>2058</v>
      </c>
      <c r="AM4" s="49">
        <f t="shared" ref="AM4" si="6">$D$4+AL3</f>
        <v>2059</v>
      </c>
      <c r="AN4" s="49">
        <f t="shared" ref="AN4" si="7">$D$4+AM3</f>
        <v>2060</v>
      </c>
      <c r="AO4" s="49">
        <f t="shared" ref="AO4" si="8">$D$4+AN3</f>
        <v>2061</v>
      </c>
      <c r="AP4" s="49">
        <f t="shared" ref="AP4" si="9">$D$4+AO3</f>
        <v>2062</v>
      </c>
      <c r="AQ4" s="49">
        <f t="shared" ref="AQ4" si="10">$D$4+AP3</f>
        <v>2063</v>
      </c>
    </row>
    <row r="5" spans="2:43" ht="11.65" x14ac:dyDescent="0.4">
      <c r="B5" s="395" t="s">
        <v>175</v>
      </c>
      <c r="C5" s="51">
        <f>SUM(D5:AQ5)</f>
        <v>0</v>
      </c>
      <c r="D5" s="162">
        <f>(('11a Znečisťujúce látky (žel.)'!D6*Parametre!$C$202)+(('11a Znečisťujúce látky (žel.)'!D11-'11a Znečisťujúce látky (žel.)'!D6)*Parametre!$C$200))/1000</f>
        <v>0</v>
      </c>
      <c r="E5" s="162">
        <f>(('11a Znečisťujúce látky (žel.)'!E6*Parametre!$C$202)+(('11a Znečisťujúce látky (žel.)'!E11-'11a Znečisťujúce látky (žel.)'!E6)*Parametre!$C$200))/1000</f>
        <v>0</v>
      </c>
      <c r="F5" s="162">
        <f>(('11a Znečisťujúce látky (žel.)'!F6*Parametre!$C$202)+(('11a Znečisťujúce látky (žel.)'!F11-'11a Znečisťujúce látky (žel.)'!F6)*Parametre!$C$200))/1000</f>
        <v>0</v>
      </c>
      <c r="G5" s="162">
        <f>(('11a Znečisťujúce látky (žel.)'!G6*Parametre!$C$202)+(('11a Znečisťujúce látky (žel.)'!G11-'11a Znečisťujúce látky (žel.)'!G6)*Parametre!$C$200))/1000</f>
        <v>0</v>
      </c>
      <c r="H5" s="162">
        <f>(('11a Znečisťujúce látky (žel.)'!H6*Parametre!$C$202)+(('11a Znečisťujúce látky (žel.)'!H11-'11a Znečisťujúce látky (žel.)'!H6)*Parametre!$C$200))/1000</f>
        <v>0</v>
      </c>
      <c r="I5" s="162">
        <f>(('11a Znečisťujúce látky (žel.)'!I6*Parametre!$C$202)+(('11a Znečisťujúce látky (žel.)'!I11-'11a Znečisťujúce látky (žel.)'!I6)*Parametre!$C$200))/1000</f>
        <v>0</v>
      </c>
      <c r="J5" s="162">
        <f>(('11a Znečisťujúce látky (žel.)'!J6*Parametre!$C$202)+(('11a Znečisťujúce látky (žel.)'!J11-'11a Znečisťujúce látky (žel.)'!J6)*Parametre!$C$200))/1000</f>
        <v>0</v>
      </c>
      <c r="K5" s="162">
        <f>(('11a Znečisťujúce látky (žel.)'!K6*Parametre!$C$202)+(('11a Znečisťujúce látky (žel.)'!K11-'11a Znečisťujúce látky (žel.)'!K6)*Parametre!$C$200))/1000</f>
        <v>0</v>
      </c>
      <c r="L5" s="162">
        <f>(('11a Znečisťujúce látky (žel.)'!L6*Parametre!$C$202)+(('11a Znečisťujúce látky (žel.)'!L11-'11a Znečisťujúce látky (žel.)'!L6)*Parametre!$C$200))/1000</f>
        <v>0</v>
      </c>
      <c r="M5" s="162">
        <f>(('11a Znečisťujúce látky (žel.)'!M6*Parametre!$C$202)+(('11a Znečisťujúce látky (žel.)'!M11-'11a Znečisťujúce látky (žel.)'!M6)*Parametre!$C$200))/1000</f>
        <v>0</v>
      </c>
      <c r="N5" s="162">
        <f>(('11a Znečisťujúce látky (žel.)'!N6*Parametre!$C$202)+(('11a Znečisťujúce látky (žel.)'!N11-'11a Znečisťujúce látky (žel.)'!N6)*Parametre!$C$200))/1000</f>
        <v>0</v>
      </c>
      <c r="O5" s="162">
        <f>(('11a Znečisťujúce látky (žel.)'!O6*Parametre!$C$202)+(('11a Znečisťujúce látky (žel.)'!O11-'11a Znečisťujúce látky (žel.)'!O6)*Parametre!$C$200))/1000</f>
        <v>0</v>
      </c>
      <c r="P5" s="162">
        <f>(('11a Znečisťujúce látky (žel.)'!P6*Parametre!$C$202)+(('11a Znečisťujúce látky (žel.)'!P11-'11a Znečisťujúce látky (žel.)'!P6)*Parametre!$C$200))/1000</f>
        <v>0</v>
      </c>
      <c r="Q5" s="162">
        <f>(('11a Znečisťujúce látky (žel.)'!Q6*Parametre!$C$202)+(('11a Znečisťujúce látky (žel.)'!Q11-'11a Znečisťujúce látky (žel.)'!Q6)*Parametre!$C$200))/1000</f>
        <v>0</v>
      </c>
      <c r="R5" s="162">
        <f>(('11a Znečisťujúce látky (žel.)'!R6*Parametre!$C$202)+(('11a Znečisťujúce látky (žel.)'!R11-'11a Znečisťujúce látky (žel.)'!R6)*Parametre!$C$200))/1000</f>
        <v>0</v>
      </c>
      <c r="S5" s="162">
        <f>(('11a Znečisťujúce látky (žel.)'!S6*Parametre!$C$202)+(('11a Znečisťujúce látky (žel.)'!S11-'11a Znečisťujúce látky (žel.)'!S6)*Parametre!$C$200))/1000</f>
        <v>0</v>
      </c>
      <c r="T5" s="162">
        <f>(('11a Znečisťujúce látky (žel.)'!T6*Parametre!$C$202)+(('11a Znečisťujúce látky (žel.)'!T11-'11a Znečisťujúce látky (žel.)'!T6)*Parametre!$C$200))/1000</f>
        <v>0</v>
      </c>
      <c r="U5" s="162">
        <f>(('11a Znečisťujúce látky (žel.)'!U6*Parametre!$C$202)+(('11a Znečisťujúce látky (žel.)'!U11-'11a Znečisťujúce látky (žel.)'!U6)*Parametre!$C$200))/1000</f>
        <v>0</v>
      </c>
      <c r="V5" s="162">
        <f>(('11a Znečisťujúce látky (žel.)'!V6*Parametre!$C$202)+(('11a Znečisťujúce látky (žel.)'!V11-'11a Znečisťujúce látky (žel.)'!V6)*Parametre!$C$200))/1000</f>
        <v>0</v>
      </c>
      <c r="W5" s="162">
        <f>(('11a Znečisťujúce látky (žel.)'!W6*Parametre!$C$202)+(('11a Znečisťujúce látky (žel.)'!W11-'11a Znečisťujúce látky (žel.)'!W6)*Parametre!$C$200))/1000</f>
        <v>0</v>
      </c>
      <c r="X5" s="162">
        <f>(('11a Znečisťujúce látky (žel.)'!X6*Parametre!$C$202)+(('11a Znečisťujúce látky (žel.)'!X11-'11a Znečisťujúce látky (žel.)'!X6)*Parametre!$C$200))/1000</f>
        <v>0</v>
      </c>
      <c r="Y5" s="162">
        <f>(('11a Znečisťujúce látky (žel.)'!Y6*Parametre!$C$202)+(('11a Znečisťujúce látky (žel.)'!Y11-'11a Znečisťujúce látky (žel.)'!Y6)*Parametre!$C$200))/1000</f>
        <v>0</v>
      </c>
      <c r="Z5" s="162">
        <f>(('11a Znečisťujúce látky (žel.)'!Z6*Parametre!$C$202)+(('11a Znečisťujúce látky (žel.)'!Z11-'11a Znečisťujúce látky (žel.)'!Z6)*Parametre!$C$200))/1000</f>
        <v>0</v>
      </c>
      <c r="AA5" s="162">
        <f>(('11a Znečisťujúce látky (žel.)'!AA6*Parametre!$C$202)+(('11a Znečisťujúce látky (žel.)'!AA11-'11a Znečisťujúce látky (žel.)'!AA6)*Parametre!$C$200))/1000</f>
        <v>0</v>
      </c>
      <c r="AB5" s="162">
        <f>(('11a Znečisťujúce látky (žel.)'!AB6*Parametre!$C$202)+(('11a Znečisťujúce látky (žel.)'!AB11-'11a Znečisťujúce látky (žel.)'!AB6)*Parametre!$C$200))/1000</f>
        <v>0</v>
      </c>
      <c r="AC5" s="162">
        <f>(('11a Znečisťujúce látky (žel.)'!AC6*Parametre!$C$202)+(('11a Znečisťujúce látky (žel.)'!AC11-'11a Znečisťujúce látky (žel.)'!AC6)*Parametre!$C$200))/1000</f>
        <v>0</v>
      </c>
      <c r="AD5" s="162">
        <f>(('11a Znečisťujúce látky (žel.)'!AD6*Parametre!$C$202)+(('11a Znečisťujúce látky (žel.)'!AD11-'11a Znečisťujúce látky (žel.)'!AD6)*Parametre!$C$200))/1000</f>
        <v>0</v>
      </c>
      <c r="AE5" s="162">
        <f>(('11a Znečisťujúce látky (žel.)'!AE6*Parametre!$C$202)+(('11a Znečisťujúce látky (žel.)'!AE11-'11a Znečisťujúce látky (žel.)'!AE6)*Parametre!$C$200))/1000</f>
        <v>0</v>
      </c>
      <c r="AF5" s="162">
        <f>(('11a Znečisťujúce látky (žel.)'!AF6*Parametre!$C$202)+(('11a Znečisťujúce látky (žel.)'!AF11-'11a Znečisťujúce látky (žel.)'!AF6)*Parametre!$C$200))/1000</f>
        <v>0</v>
      </c>
      <c r="AG5" s="162">
        <f>(('11a Znečisťujúce látky (žel.)'!AG6*Parametre!$C$202)+(('11a Znečisťujúce látky (žel.)'!AG11-'11a Znečisťujúce látky (žel.)'!AG6)*Parametre!$C$200))/1000</f>
        <v>0</v>
      </c>
      <c r="AH5" s="162">
        <f>(('11a Znečisťujúce látky (žel.)'!AH6*Parametre!$C$202)+(('11a Znečisťujúce látky (žel.)'!AH11-'11a Znečisťujúce látky (žel.)'!AH6)*Parametre!$C$200))/1000</f>
        <v>0</v>
      </c>
      <c r="AI5" s="162">
        <f>(('11a Znečisťujúce látky (žel.)'!AI6*Parametre!$C$202)+(('11a Znečisťujúce látky (žel.)'!AI11-'11a Znečisťujúce látky (žel.)'!AI6)*Parametre!$C$200))/1000</f>
        <v>0</v>
      </c>
      <c r="AJ5" s="162">
        <f>(('11a Znečisťujúce látky (žel.)'!AJ6*Parametre!$C$202)+(('11a Znečisťujúce látky (žel.)'!AJ11-'11a Znečisťujúce látky (žel.)'!AJ6)*Parametre!$C$200))/1000</f>
        <v>0</v>
      </c>
      <c r="AK5" s="162">
        <f>(('11a Znečisťujúce látky (žel.)'!AK6*Parametre!$C$202)+(('11a Znečisťujúce látky (žel.)'!AK11-'11a Znečisťujúce látky (žel.)'!AK6)*Parametre!$C$200))/1000</f>
        <v>0</v>
      </c>
      <c r="AL5" s="162">
        <f>(('11a Znečisťujúce látky (žel.)'!AL6*Parametre!$C$202)+(('11a Znečisťujúce látky (žel.)'!AL11-'11a Znečisťujúce látky (žel.)'!AL6)*Parametre!$C$200))/1000</f>
        <v>0</v>
      </c>
      <c r="AM5" s="162">
        <f>(('11a Znečisťujúce látky (žel.)'!AM6*Parametre!$C$202)+(('11a Znečisťujúce látky (žel.)'!AM11-'11a Znečisťujúce látky (žel.)'!AM6)*Parametre!$C$200))/1000</f>
        <v>0</v>
      </c>
      <c r="AN5" s="162">
        <f>(('11a Znečisťujúce látky (žel.)'!AN6*Parametre!$C$202)+(('11a Znečisťujúce látky (žel.)'!AN11-'11a Znečisťujúce látky (žel.)'!AN6)*Parametre!$C$200))/1000</f>
        <v>0</v>
      </c>
      <c r="AO5" s="162">
        <f>(('11a Znečisťujúce látky (žel.)'!AO6*Parametre!$C$202)+(('11a Znečisťujúce látky (žel.)'!AO11-'11a Znečisťujúce látky (žel.)'!AO6)*Parametre!$C$200))/1000</f>
        <v>0</v>
      </c>
      <c r="AP5" s="162">
        <f>(('11a Znečisťujúce látky (žel.)'!AP6*Parametre!$C$202)+(('11a Znečisťujúce látky (žel.)'!AP11-'11a Znečisťujúce látky (žel.)'!AP6)*Parametre!$C$200))/1000</f>
        <v>0</v>
      </c>
      <c r="AQ5" s="162">
        <f>(('11a Znečisťujúce látky (žel.)'!AQ6*Parametre!$C$202)+(('11a Znečisťujúce látky (žel.)'!AQ11-'11a Znečisťujúce látky (žel.)'!AQ6)*Parametre!$C$200))/1000</f>
        <v>0</v>
      </c>
    </row>
    <row r="6" spans="2:43" ht="11.65" x14ac:dyDescent="0.4">
      <c r="B6" s="395" t="s">
        <v>176</v>
      </c>
      <c r="C6" s="51">
        <f t="shared" ref="C6:C8" si="11">SUM(D6:AQ6)</f>
        <v>0</v>
      </c>
      <c r="D6" s="162">
        <f>(('11a Znečisťujúce látky (žel.)'!D6*Parametre!$D$202)+(('11a Znečisťujúce látky (žel.)'!D11-'11a Znečisťujúce látky (žel.)'!D6)*Parametre!$D$200))/1000</f>
        <v>0</v>
      </c>
      <c r="E6" s="162">
        <f>(('11a Znečisťujúce látky (žel.)'!E6*Parametre!$D$202)+(('11a Znečisťujúce látky (žel.)'!E11-'11a Znečisťujúce látky (žel.)'!E6)*Parametre!$D$200))/1000</f>
        <v>0</v>
      </c>
      <c r="F6" s="162">
        <f>(('11a Znečisťujúce látky (žel.)'!F6*Parametre!$D$202)+(('11a Znečisťujúce látky (žel.)'!F11-'11a Znečisťujúce látky (žel.)'!F6)*Parametre!$D$200))/1000</f>
        <v>0</v>
      </c>
      <c r="G6" s="162">
        <f>(('11a Znečisťujúce látky (žel.)'!G6*Parametre!$D$202)+(('11a Znečisťujúce látky (žel.)'!G11-'11a Znečisťujúce látky (žel.)'!G6)*Parametre!$D$200))/1000</f>
        <v>0</v>
      </c>
      <c r="H6" s="162">
        <f>(('11a Znečisťujúce látky (žel.)'!H6*Parametre!$D$202)+(('11a Znečisťujúce látky (žel.)'!H11-'11a Znečisťujúce látky (žel.)'!H6)*Parametre!$D$200))/1000</f>
        <v>0</v>
      </c>
      <c r="I6" s="162">
        <f>(('11a Znečisťujúce látky (žel.)'!I6*Parametre!$D$202)+(('11a Znečisťujúce látky (žel.)'!I11-'11a Znečisťujúce látky (žel.)'!I6)*Parametre!$D$200))/1000</f>
        <v>0</v>
      </c>
      <c r="J6" s="162">
        <f>(('11a Znečisťujúce látky (žel.)'!J6*Parametre!$D$202)+(('11a Znečisťujúce látky (žel.)'!J11-'11a Znečisťujúce látky (žel.)'!J6)*Parametre!$D$200))/1000</f>
        <v>0</v>
      </c>
      <c r="K6" s="162">
        <f>(('11a Znečisťujúce látky (žel.)'!K6*Parametre!$D$202)+(('11a Znečisťujúce látky (žel.)'!K11-'11a Znečisťujúce látky (žel.)'!K6)*Parametre!$D$200))/1000</f>
        <v>0</v>
      </c>
      <c r="L6" s="162">
        <f>(('11a Znečisťujúce látky (žel.)'!L6*Parametre!$D$202)+(('11a Znečisťujúce látky (žel.)'!L11-'11a Znečisťujúce látky (žel.)'!L6)*Parametre!$D$200))/1000</f>
        <v>0</v>
      </c>
      <c r="M6" s="162">
        <f>(('11a Znečisťujúce látky (žel.)'!M6*Parametre!$D$202)+(('11a Znečisťujúce látky (žel.)'!M11-'11a Znečisťujúce látky (žel.)'!M6)*Parametre!$D$200))/1000</f>
        <v>0</v>
      </c>
      <c r="N6" s="162">
        <f>(('11a Znečisťujúce látky (žel.)'!N6*Parametre!$D$202)+(('11a Znečisťujúce látky (žel.)'!N11-'11a Znečisťujúce látky (žel.)'!N6)*Parametre!$D$200))/1000</f>
        <v>0</v>
      </c>
      <c r="O6" s="162">
        <f>(('11a Znečisťujúce látky (žel.)'!O6*Parametre!$D$202)+(('11a Znečisťujúce látky (žel.)'!O11-'11a Znečisťujúce látky (žel.)'!O6)*Parametre!$D$200))/1000</f>
        <v>0</v>
      </c>
      <c r="P6" s="162">
        <f>(('11a Znečisťujúce látky (žel.)'!P6*Parametre!$D$202)+(('11a Znečisťujúce látky (žel.)'!P11-'11a Znečisťujúce látky (žel.)'!P6)*Parametre!$D$200))/1000</f>
        <v>0</v>
      </c>
      <c r="Q6" s="162">
        <f>(('11a Znečisťujúce látky (žel.)'!Q6*Parametre!$D$202)+(('11a Znečisťujúce látky (žel.)'!Q11-'11a Znečisťujúce látky (žel.)'!Q6)*Parametre!$D$200))/1000</f>
        <v>0</v>
      </c>
      <c r="R6" s="162">
        <f>(('11a Znečisťujúce látky (žel.)'!R6*Parametre!$D$202)+(('11a Znečisťujúce látky (žel.)'!R11-'11a Znečisťujúce látky (žel.)'!R6)*Parametre!$D$200))/1000</f>
        <v>0</v>
      </c>
      <c r="S6" s="162">
        <f>(('11a Znečisťujúce látky (žel.)'!S6*Parametre!$D$202)+(('11a Znečisťujúce látky (žel.)'!S11-'11a Znečisťujúce látky (žel.)'!S6)*Parametre!$D$200))/1000</f>
        <v>0</v>
      </c>
      <c r="T6" s="162">
        <f>(('11a Znečisťujúce látky (žel.)'!T6*Parametre!$D$202)+(('11a Znečisťujúce látky (žel.)'!T11-'11a Znečisťujúce látky (žel.)'!T6)*Parametre!$D$200))/1000</f>
        <v>0</v>
      </c>
      <c r="U6" s="162">
        <f>(('11a Znečisťujúce látky (žel.)'!U6*Parametre!$D$202)+(('11a Znečisťujúce látky (žel.)'!U11-'11a Znečisťujúce látky (žel.)'!U6)*Parametre!$D$200))/1000</f>
        <v>0</v>
      </c>
      <c r="V6" s="162">
        <f>(('11a Znečisťujúce látky (žel.)'!V6*Parametre!$D$202)+(('11a Znečisťujúce látky (žel.)'!V11-'11a Znečisťujúce látky (žel.)'!V6)*Parametre!$D$200))/1000</f>
        <v>0</v>
      </c>
      <c r="W6" s="162">
        <f>(('11a Znečisťujúce látky (žel.)'!W6*Parametre!$D$202)+(('11a Znečisťujúce látky (žel.)'!W11-'11a Znečisťujúce látky (žel.)'!W6)*Parametre!$D$200))/1000</f>
        <v>0</v>
      </c>
      <c r="X6" s="162">
        <f>(('11a Znečisťujúce látky (žel.)'!X6*Parametre!$D$202)+(('11a Znečisťujúce látky (žel.)'!X11-'11a Znečisťujúce látky (žel.)'!X6)*Parametre!$D$200))/1000</f>
        <v>0</v>
      </c>
      <c r="Y6" s="162">
        <f>(('11a Znečisťujúce látky (žel.)'!Y6*Parametre!$D$202)+(('11a Znečisťujúce látky (žel.)'!Y11-'11a Znečisťujúce látky (žel.)'!Y6)*Parametre!$D$200))/1000</f>
        <v>0</v>
      </c>
      <c r="Z6" s="162">
        <f>(('11a Znečisťujúce látky (žel.)'!Z6*Parametre!$D$202)+(('11a Znečisťujúce látky (žel.)'!Z11-'11a Znečisťujúce látky (žel.)'!Z6)*Parametre!$D$200))/1000</f>
        <v>0</v>
      </c>
      <c r="AA6" s="162">
        <f>(('11a Znečisťujúce látky (žel.)'!AA6*Parametre!$D$202)+(('11a Znečisťujúce látky (žel.)'!AA11-'11a Znečisťujúce látky (žel.)'!AA6)*Parametre!$D$200))/1000</f>
        <v>0</v>
      </c>
      <c r="AB6" s="162">
        <f>(('11a Znečisťujúce látky (žel.)'!AB6*Parametre!$D$202)+(('11a Znečisťujúce látky (žel.)'!AB11-'11a Znečisťujúce látky (žel.)'!AB6)*Parametre!$D$200))/1000</f>
        <v>0</v>
      </c>
      <c r="AC6" s="162">
        <f>(('11a Znečisťujúce látky (žel.)'!AC6*Parametre!$D$202)+(('11a Znečisťujúce látky (žel.)'!AC11-'11a Znečisťujúce látky (žel.)'!AC6)*Parametre!$D$200))/1000</f>
        <v>0</v>
      </c>
      <c r="AD6" s="162">
        <f>(('11a Znečisťujúce látky (žel.)'!AD6*Parametre!$D$202)+(('11a Znečisťujúce látky (žel.)'!AD11-'11a Znečisťujúce látky (žel.)'!AD6)*Parametre!$D$200))/1000</f>
        <v>0</v>
      </c>
      <c r="AE6" s="162">
        <f>(('11a Znečisťujúce látky (žel.)'!AE6*Parametre!$D$202)+(('11a Znečisťujúce látky (žel.)'!AE11-'11a Znečisťujúce látky (žel.)'!AE6)*Parametre!$D$200))/1000</f>
        <v>0</v>
      </c>
      <c r="AF6" s="162">
        <f>(('11a Znečisťujúce látky (žel.)'!AF6*Parametre!$D$202)+(('11a Znečisťujúce látky (žel.)'!AF11-'11a Znečisťujúce látky (žel.)'!AF6)*Parametre!$D$200))/1000</f>
        <v>0</v>
      </c>
      <c r="AG6" s="162">
        <f>(('11a Znečisťujúce látky (žel.)'!AG6*Parametre!$D$202)+(('11a Znečisťujúce látky (žel.)'!AG11-'11a Znečisťujúce látky (žel.)'!AG6)*Parametre!$D$200))/1000</f>
        <v>0</v>
      </c>
      <c r="AH6" s="162">
        <f>(('11a Znečisťujúce látky (žel.)'!AH6*Parametre!$D$202)+(('11a Znečisťujúce látky (žel.)'!AH11-'11a Znečisťujúce látky (žel.)'!AH6)*Parametre!$D$200))/1000</f>
        <v>0</v>
      </c>
      <c r="AI6" s="162">
        <f>(('11a Znečisťujúce látky (žel.)'!AI6*Parametre!$D$202)+(('11a Znečisťujúce látky (žel.)'!AI11-'11a Znečisťujúce látky (žel.)'!AI6)*Parametre!$D$200))/1000</f>
        <v>0</v>
      </c>
      <c r="AJ6" s="162">
        <f>(('11a Znečisťujúce látky (žel.)'!AJ6*Parametre!$D$202)+(('11a Znečisťujúce látky (žel.)'!AJ11-'11a Znečisťujúce látky (žel.)'!AJ6)*Parametre!$D$200))/1000</f>
        <v>0</v>
      </c>
      <c r="AK6" s="162">
        <f>(('11a Znečisťujúce látky (žel.)'!AK6*Parametre!$D$202)+(('11a Znečisťujúce látky (žel.)'!AK11-'11a Znečisťujúce látky (žel.)'!AK6)*Parametre!$D$200))/1000</f>
        <v>0</v>
      </c>
      <c r="AL6" s="162">
        <f>(('11a Znečisťujúce látky (žel.)'!AL6*Parametre!$D$202)+(('11a Znečisťujúce látky (žel.)'!AL11-'11a Znečisťujúce látky (žel.)'!AL6)*Parametre!$D$200))/1000</f>
        <v>0</v>
      </c>
      <c r="AM6" s="162">
        <f>(('11a Znečisťujúce látky (žel.)'!AM6*Parametre!$D$202)+(('11a Znečisťujúce látky (žel.)'!AM11-'11a Znečisťujúce látky (žel.)'!AM6)*Parametre!$D$200))/1000</f>
        <v>0</v>
      </c>
      <c r="AN6" s="162">
        <f>(('11a Znečisťujúce látky (žel.)'!AN6*Parametre!$D$202)+(('11a Znečisťujúce látky (žel.)'!AN11-'11a Znečisťujúce látky (žel.)'!AN6)*Parametre!$D$200))/1000</f>
        <v>0</v>
      </c>
      <c r="AO6" s="162">
        <f>(('11a Znečisťujúce látky (žel.)'!AO6*Parametre!$D$202)+(('11a Znečisťujúce látky (žel.)'!AO11-'11a Znečisťujúce látky (žel.)'!AO6)*Parametre!$D$200))/1000</f>
        <v>0</v>
      </c>
      <c r="AP6" s="162">
        <f>(('11a Znečisťujúce látky (žel.)'!AP6*Parametre!$D$202)+(('11a Znečisťujúce látky (žel.)'!AP11-'11a Znečisťujúce látky (žel.)'!AP6)*Parametre!$D$200))/1000</f>
        <v>0</v>
      </c>
      <c r="AQ6" s="162">
        <f>(('11a Znečisťujúce látky (žel.)'!AQ6*Parametre!$D$202)+(('11a Znečisťujúce látky (žel.)'!AQ11-'11a Znečisťujúce látky (žel.)'!AQ6)*Parametre!$D$200))/1000</f>
        <v>0</v>
      </c>
    </row>
    <row r="7" spans="2:43" ht="11.65" x14ac:dyDescent="0.4">
      <c r="B7" s="395" t="s">
        <v>177</v>
      </c>
      <c r="C7" s="51">
        <f t="shared" si="11"/>
        <v>0</v>
      </c>
      <c r="D7" s="162">
        <f>(('11a Znečisťujúce látky (žel.)'!D6*Parametre!$E$202)+(('11a Znečisťujúce látky (žel.)'!D11-'11a Znečisťujúce látky (žel.)'!D6)*Parametre!$E$200))/1000</f>
        <v>0</v>
      </c>
      <c r="E7" s="162">
        <f>(('11a Znečisťujúce látky (žel.)'!E6*Parametre!$E$202)+(('11a Znečisťujúce látky (žel.)'!E11-'11a Znečisťujúce látky (žel.)'!E6)*Parametre!$E$200))/1000</f>
        <v>0</v>
      </c>
      <c r="F7" s="162">
        <f>(('11a Znečisťujúce látky (žel.)'!F6*Parametre!$E$202)+(('11a Znečisťujúce látky (žel.)'!F11-'11a Znečisťujúce látky (žel.)'!F6)*Parametre!$E$200))/1000</f>
        <v>0</v>
      </c>
      <c r="G7" s="162">
        <f>(('11a Znečisťujúce látky (žel.)'!G6*Parametre!$E$202)+(('11a Znečisťujúce látky (žel.)'!G11-'11a Znečisťujúce látky (žel.)'!G6)*Parametre!$E$200))/1000</f>
        <v>0</v>
      </c>
      <c r="H7" s="162">
        <f>(('11a Znečisťujúce látky (žel.)'!H6*Parametre!$E$202)+(('11a Znečisťujúce látky (žel.)'!H11-'11a Znečisťujúce látky (žel.)'!H6)*Parametre!$E$200))/1000</f>
        <v>0</v>
      </c>
      <c r="I7" s="162">
        <f>(('11a Znečisťujúce látky (žel.)'!I6*Parametre!$E$202)+(('11a Znečisťujúce látky (žel.)'!I11-'11a Znečisťujúce látky (žel.)'!I6)*Parametre!$E$200))/1000</f>
        <v>0</v>
      </c>
      <c r="J7" s="162">
        <f>(('11a Znečisťujúce látky (žel.)'!J6*Parametre!$E$202)+(('11a Znečisťujúce látky (žel.)'!J11-'11a Znečisťujúce látky (žel.)'!J6)*Parametre!$E$200))/1000</f>
        <v>0</v>
      </c>
      <c r="K7" s="162">
        <f>(('11a Znečisťujúce látky (žel.)'!K6*Parametre!$E$202)+(('11a Znečisťujúce látky (žel.)'!K11-'11a Znečisťujúce látky (žel.)'!K6)*Parametre!$E$200))/1000</f>
        <v>0</v>
      </c>
      <c r="L7" s="162">
        <f>(('11a Znečisťujúce látky (žel.)'!L6*Parametre!$E$202)+(('11a Znečisťujúce látky (žel.)'!L11-'11a Znečisťujúce látky (žel.)'!L6)*Parametre!$E$200))/1000</f>
        <v>0</v>
      </c>
      <c r="M7" s="162">
        <f>(('11a Znečisťujúce látky (žel.)'!M6*Parametre!$E$202)+(('11a Znečisťujúce látky (žel.)'!M11-'11a Znečisťujúce látky (žel.)'!M6)*Parametre!$E$200))/1000</f>
        <v>0</v>
      </c>
      <c r="N7" s="162">
        <f>(('11a Znečisťujúce látky (žel.)'!N6*Parametre!$E$202)+(('11a Znečisťujúce látky (žel.)'!N11-'11a Znečisťujúce látky (žel.)'!N6)*Parametre!$E$200))/1000</f>
        <v>0</v>
      </c>
      <c r="O7" s="162">
        <f>(('11a Znečisťujúce látky (žel.)'!O6*Parametre!$E$202)+(('11a Znečisťujúce látky (žel.)'!O11-'11a Znečisťujúce látky (žel.)'!O6)*Parametre!$E$200))/1000</f>
        <v>0</v>
      </c>
      <c r="P7" s="162">
        <f>(('11a Znečisťujúce látky (žel.)'!P6*Parametre!$E$202)+(('11a Znečisťujúce látky (žel.)'!P11-'11a Znečisťujúce látky (žel.)'!P6)*Parametre!$E$200))/1000</f>
        <v>0</v>
      </c>
      <c r="Q7" s="162">
        <f>(('11a Znečisťujúce látky (žel.)'!Q6*Parametre!$E$202)+(('11a Znečisťujúce látky (žel.)'!Q11-'11a Znečisťujúce látky (žel.)'!Q6)*Parametre!$E$200))/1000</f>
        <v>0</v>
      </c>
      <c r="R7" s="162">
        <f>(('11a Znečisťujúce látky (žel.)'!R6*Parametre!$E$202)+(('11a Znečisťujúce látky (žel.)'!R11-'11a Znečisťujúce látky (žel.)'!R6)*Parametre!$E$200))/1000</f>
        <v>0</v>
      </c>
      <c r="S7" s="162">
        <f>(('11a Znečisťujúce látky (žel.)'!S6*Parametre!$E$202)+(('11a Znečisťujúce látky (žel.)'!S11-'11a Znečisťujúce látky (žel.)'!S6)*Parametre!$E$200))/1000</f>
        <v>0</v>
      </c>
      <c r="T7" s="162">
        <f>(('11a Znečisťujúce látky (žel.)'!T6*Parametre!$E$202)+(('11a Znečisťujúce látky (žel.)'!T11-'11a Znečisťujúce látky (žel.)'!T6)*Parametre!$E$200))/1000</f>
        <v>0</v>
      </c>
      <c r="U7" s="162">
        <f>(('11a Znečisťujúce látky (žel.)'!U6*Parametre!$E$202)+(('11a Znečisťujúce látky (žel.)'!U11-'11a Znečisťujúce látky (žel.)'!U6)*Parametre!$E$200))/1000</f>
        <v>0</v>
      </c>
      <c r="V7" s="162">
        <f>(('11a Znečisťujúce látky (žel.)'!V6*Parametre!$E$202)+(('11a Znečisťujúce látky (žel.)'!V11-'11a Znečisťujúce látky (žel.)'!V6)*Parametre!$E$200))/1000</f>
        <v>0</v>
      </c>
      <c r="W7" s="162">
        <f>(('11a Znečisťujúce látky (žel.)'!W6*Parametre!$E$202)+(('11a Znečisťujúce látky (žel.)'!W11-'11a Znečisťujúce látky (žel.)'!W6)*Parametre!$E$200))/1000</f>
        <v>0</v>
      </c>
      <c r="X7" s="162">
        <f>(('11a Znečisťujúce látky (žel.)'!X6*Parametre!$E$202)+(('11a Znečisťujúce látky (žel.)'!X11-'11a Znečisťujúce látky (žel.)'!X6)*Parametre!$E$200))/1000</f>
        <v>0</v>
      </c>
      <c r="Y7" s="162">
        <f>(('11a Znečisťujúce látky (žel.)'!Y6*Parametre!$E$202)+(('11a Znečisťujúce látky (žel.)'!Y11-'11a Znečisťujúce látky (žel.)'!Y6)*Parametre!$E$200))/1000</f>
        <v>0</v>
      </c>
      <c r="Z7" s="162">
        <f>(('11a Znečisťujúce látky (žel.)'!Z6*Parametre!$E$202)+(('11a Znečisťujúce látky (žel.)'!Z11-'11a Znečisťujúce látky (žel.)'!Z6)*Parametre!$E$200))/1000</f>
        <v>0</v>
      </c>
      <c r="AA7" s="162">
        <f>(('11a Znečisťujúce látky (žel.)'!AA6*Parametre!$E$202)+(('11a Znečisťujúce látky (žel.)'!AA11-'11a Znečisťujúce látky (žel.)'!AA6)*Parametre!$E$200))/1000</f>
        <v>0</v>
      </c>
      <c r="AB7" s="162">
        <f>(('11a Znečisťujúce látky (žel.)'!AB6*Parametre!$E$202)+(('11a Znečisťujúce látky (žel.)'!AB11-'11a Znečisťujúce látky (žel.)'!AB6)*Parametre!$E$200))/1000</f>
        <v>0</v>
      </c>
      <c r="AC7" s="162">
        <f>(('11a Znečisťujúce látky (žel.)'!AC6*Parametre!$E$202)+(('11a Znečisťujúce látky (žel.)'!AC11-'11a Znečisťujúce látky (žel.)'!AC6)*Parametre!$E$200))/1000</f>
        <v>0</v>
      </c>
      <c r="AD7" s="162">
        <f>(('11a Znečisťujúce látky (žel.)'!AD6*Parametre!$E$202)+(('11a Znečisťujúce látky (žel.)'!AD11-'11a Znečisťujúce látky (žel.)'!AD6)*Parametre!$E$200))/1000</f>
        <v>0</v>
      </c>
      <c r="AE7" s="162">
        <f>(('11a Znečisťujúce látky (žel.)'!AE6*Parametre!$E$202)+(('11a Znečisťujúce látky (žel.)'!AE11-'11a Znečisťujúce látky (žel.)'!AE6)*Parametre!$E$200))/1000</f>
        <v>0</v>
      </c>
      <c r="AF7" s="162">
        <f>(('11a Znečisťujúce látky (žel.)'!AF6*Parametre!$E$202)+(('11a Znečisťujúce látky (žel.)'!AF11-'11a Znečisťujúce látky (žel.)'!AF6)*Parametre!$E$200))/1000</f>
        <v>0</v>
      </c>
      <c r="AG7" s="162">
        <f>(('11a Znečisťujúce látky (žel.)'!AG6*Parametre!$E$202)+(('11a Znečisťujúce látky (žel.)'!AG11-'11a Znečisťujúce látky (žel.)'!AG6)*Parametre!$E$200))/1000</f>
        <v>0</v>
      </c>
      <c r="AH7" s="162">
        <f>(('11a Znečisťujúce látky (žel.)'!AH6*Parametre!$E$202)+(('11a Znečisťujúce látky (žel.)'!AH11-'11a Znečisťujúce látky (žel.)'!AH6)*Parametre!$E$200))/1000</f>
        <v>0</v>
      </c>
      <c r="AI7" s="162">
        <f>(('11a Znečisťujúce látky (žel.)'!AI6*Parametre!$E$202)+(('11a Znečisťujúce látky (žel.)'!AI11-'11a Znečisťujúce látky (žel.)'!AI6)*Parametre!$E$200))/1000</f>
        <v>0</v>
      </c>
      <c r="AJ7" s="162">
        <f>(('11a Znečisťujúce látky (žel.)'!AJ6*Parametre!$E$202)+(('11a Znečisťujúce látky (žel.)'!AJ11-'11a Znečisťujúce látky (žel.)'!AJ6)*Parametre!$E$200))/1000</f>
        <v>0</v>
      </c>
      <c r="AK7" s="162">
        <f>(('11a Znečisťujúce látky (žel.)'!AK6*Parametre!$E$202)+(('11a Znečisťujúce látky (žel.)'!AK11-'11a Znečisťujúce látky (žel.)'!AK6)*Parametre!$E$200))/1000</f>
        <v>0</v>
      </c>
      <c r="AL7" s="162">
        <f>(('11a Znečisťujúce látky (žel.)'!AL6*Parametre!$E$202)+(('11a Znečisťujúce látky (žel.)'!AL11-'11a Znečisťujúce látky (žel.)'!AL6)*Parametre!$E$200))/1000</f>
        <v>0</v>
      </c>
      <c r="AM7" s="162">
        <f>(('11a Znečisťujúce látky (žel.)'!AM6*Parametre!$E$202)+(('11a Znečisťujúce látky (žel.)'!AM11-'11a Znečisťujúce látky (žel.)'!AM6)*Parametre!$E$200))/1000</f>
        <v>0</v>
      </c>
      <c r="AN7" s="162">
        <f>(('11a Znečisťujúce látky (žel.)'!AN6*Parametre!$E$202)+(('11a Znečisťujúce látky (žel.)'!AN11-'11a Znečisťujúce látky (žel.)'!AN6)*Parametre!$E$200))/1000</f>
        <v>0</v>
      </c>
      <c r="AO7" s="162">
        <f>(('11a Znečisťujúce látky (žel.)'!AO6*Parametre!$E$202)+(('11a Znečisťujúce látky (žel.)'!AO11-'11a Znečisťujúce látky (žel.)'!AO6)*Parametre!$E$200))/1000</f>
        <v>0</v>
      </c>
      <c r="AP7" s="162">
        <f>(('11a Znečisťujúce látky (žel.)'!AP6*Parametre!$E$202)+(('11a Znečisťujúce látky (žel.)'!AP11-'11a Znečisťujúce látky (žel.)'!AP6)*Parametre!$E$200))/1000</f>
        <v>0</v>
      </c>
      <c r="AQ7" s="162">
        <f>(('11a Znečisťujúce látky (žel.)'!AQ6*Parametre!$E$202)+(('11a Znečisťujúce látky (žel.)'!AQ11-'11a Znečisťujúce látky (žel.)'!AQ6)*Parametre!$E$200))/1000</f>
        <v>0</v>
      </c>
    </row>
    <row r="8" spans="2:43" x14ac:dyDescent="0.3">
      <c r="B8" s="46" t="s">
        <v>9</v>
      </c>
      <c r="C8" s="161">
        <f t="shared" si="11"/>
        <v>0</v>
      </c>
      <c r="D8" s="161">
        <f t="shared" ref="D8:AG8" si="12">SUM(D5:D7)</f>
        <v>0</v>
      </c>
      <c r="E8" s="161">
        <f t="shared" si="12"/>
        <v>0</v>
      </c>
      <c r="F8" s="161">
        <f t="shared" si="12"/>
        <v>0</v>
      </c>
      <c r="G8" s="161">
        <f t="shared" si="12"/>
        <v>0</v>
      </c>
      <c r="H8" s="161">
        <f t="shared" si="12"/>
        <v>0</v>
      </c>
      <c r="I8" s="161">
        <f t="shared" si="12"/>
        <v>0</v>
      </c>
      <c r="J8" s="161">
        <f t="shared" si="12"/>
        <v>0</v>
      </c>
      <c r="K8" s="161">
        <f t="shared" si="12"/>
        <v>0</v>
      </c>
      <c r="L8" s="161">
        <f t="shared" si="12"/>
        <v>0</v>
      </c>
      <c r="M8" s="161">
        <f t="shared" si="12"/>
        <v>0</v>
      </c>
      <c r="N8" s="161">
        <f t="shared" si="12"/>
        <v>0</v>
      </c>
      <c r="O8" s="161">
        <f t="shared" si="12"/>
        <v>0</v>
      </c>
      <c r="P8" s="161">
        <f t="shared" si="12"/>
        <v>0</v>
      </c>
      <c r="Q8" s="161">
        <f t="shared" si="12"/>
        <v>0</v>
      </c>
      <c r="R8" s="161">
        <f t="shared" si="12"/>
        <v>0</v>
      </c>
      <c r="S8" s="161">
        <f t="shared" si="12"/>
        <v>0</v>
      </c>
      <c r="T8" s="161">
        <f t="shared" si="12"/>
        <v>0</v>
      </c>
      <c r="U8" s="161">
        <f t="shared" si="12"/>
        <v>0</v>
      </c>
      <c r="V8" s="161">
        <f t="shared" si="12"/>
        <v>0</v>
      </c>
      <c r="W8" s="161">
        <f t="shared" si="12"/>
        <v>0</v>
      </c>
      <c r="X8" s="161">
        <f t="shared" si="12"/>
        <v>0</v>
      </c>
      <c r="Y8" s="161">
        <f t="shared" si="12"/>
        <v>0</v>
      </c>
      <c r="Z8" s="161">
        <f t="shared" si="12"/>
        <v>0</v>
      </c>
      <c r="AA8" s="161">
        <f t="shared" si="12"/>
        <v>0</v>
      </c>
      <c r="AB8" s="161">
        <f t="shared" si="12"/>
        <v>0</v>
      </c>
      <c r="AC8" s="161">
        <f t="shared" si="12"/>
        <v>0</v>
      </c>
      <c r="AD8" s="161">
        <f t="shared" si="12"/>
        <v>0</v>
      </c>
      <c r="AE8" s="161">
        <f t="shared" si="12"/>
        <v>0</v>
      </c>
      <c r="AF8" s="161">
        <f t="shared" si="12"/>
        <v>0</v>
      </c>
      <c r="AG8" s="161">
        <f t="shared" si="12"/>
        <v>0</v>
      </c>
      <c r="AH8" s="161">
        <f t="shared" ref="AH8:AQ8" si="13">SUM(AH5:AH7)</f>
        <v>0</v>
      </c>
      <c r="AI8" s="161">
        <f t="shared" si="13"/>
        <v>0</v>
      </c>
      <c r="AJ8" s="161">
        <f t="shared" si="13"/>
        <v>0</v>
      </c>
      <c r="AK8" s="161">
        <f t="shared" si="13"/>
        <v>0</v>
      </c>
      <c r="AL8" s="161">
        <f t="shared" si="13"/>
        <v>0</v>
      </c>
      <c r="AM8" s="161">
        <f t="shared" si="13"/>
        <v>0</v>
      </c>
      <c r="AN8" s="161">
        <f t="shared" si="13"/>
        <v>0</v>
      </c>
      <c r="AO8" s="161">
        <f t="shared" si="13"/>
        <v>0</v>
      </c>
      <c r="AP8" s="161">
        <f t="shared" si="13"/>
        <v>0</v>
      </c>
      <c r="AQ8" s="161">
        <f t="shared" si="13"/>
        <v>0</v>
      </c>
    </row>
    <row r="11" spans="2:43" x14ac:dyDescent="0.3">
      <c r="B11" s="475" t="s">
        <v>724</v>
      </c>
      <c r="C11" s="45"/>
      <c r="D11" s="45" t="s">
        <v>10</v>
      </c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</row>
    <row r="12" spans="2:43" x14ac:dyDescent="0.3">
      <c r="B12" s="478"/>
      <c r="C12" s="46"/>
      <c r="D12" s="47">
        <v>1</v>
      </c>
      <c r="E12" s="47">
        <v>2</v>
      </c>
      <c r="F12" s="47">
        <v>3</v>
      </c>
      <c r="G12" s="47">
        <v>4</v>
      </c>
      <c r="H12" s="47">
        <v>5</v>
      </c>
      <c r="I12" s="47">
        <v>6</v>
      </c>
      <c r="J12" s="47">
        <v>7</v>
      </c>
      <c r="K12" s="47">
        <v>8</v>
      </c>
      <c r="L12" s="47">
        <v>9</v>
      </c>
      <c r="M12" s="47">
        <v>10</v>
      </c>
      <c r="N12" s="47">
        <v>11</v>
      </c>
      <c r="O12" s="47">
        <v>12</v>
      </c>
      <c r="P12" s="47">
        <v>13</v>
      </c>
      <c r="Q12" s="47">
        <v>14</v>
      </c>
      <c r="R12" s="47">
        <v>15</v>
      </c>
      <c r="S12" s="47">
        <v>16</v>
      </c>
      <c r="T12" s="47">
        <v>17</v>
      </c>
      <c r="U12" s="47">
        <v>18</v>
      </c>
      <c r="V12" s="47">
        <v>19</v>
      </c>
      <c r="W12" s="47">
        <v>20</v>
      </c>
      <c r="X12" s="47">
        <v>21</v>
      </c>
      <c r="Y12" s="47">
        <v>22</v>
      </c>
      <c r="Z12" s="47">
        <v>23</v>
      </c>
      <c r="AA12" s="47">
        <v>24</v>
      </c>
      <c r="AB12" s="47">
        <v>25</v>
      </c>
      <c r="AC12" s="47">
        <v>26</v>
      </c>
      <c r="AD12" s="47">
        <v>27</v>
      </c>
      <c r="AE12" s="47">
        <v>28</v>
      </c>
      <c r="AF12" s="47">
        <v>29</v>
      </c>
      <c r="AG12" s="47">
        <v>30</v>
      </c>
      <c r="AH12" s="47">
        <v>31</v>
      </c>
      <c r="AI12" s="47">
        <v>32</v>
      </c>
      <c r="AJ12" s="47">
        <v>33</v>
      </c>
      <c r="AK12" s="47">
        <v>34</v>
      </c>
      <c r="AL12" s="47">
        <v>35</v>
      </c>
      <c r="AM12" s="47">
        <v>36</v>
      </c>
      <c r="AN12" s="47">
        <v>37</v>
      </c>
      <c r="AO12" s="47">
        <v>38</v>
      </c>
      <c r="AP12" s="47">
        <v>39</v>
      </c>
      <c r="AQ12" s="47">
        <v>40</v>
      </c>
    </row>
    <row r="13" spans="2:43" x14ac:dyDescent="0.3">
      <c r="B13" s="48" t="s">
        <v>40</v>
      </c>
      <c r="C13" s="291" t="s">
        <v>9</v>
      </c>
      <c r="D13" s="49">
        <f>D4</f>
        <v>2024</v>
      </c>
      <c r="E13" s="49">
        <f t="shared" ref="E13:AG13" si="14">E4</f>
        <v>2025</v>
      </c>
      <c r="F13" s="49">
        <f t="shared" si="14"/>
        <v>2026</v>
      </c>
      <c r="G13" s="49">
        <f t="shared" si="14"/>
        <v>2027</v>
      </c>
      <c r="H13" s="49">
        <f t="shared" si="14"/>
        <v>2028</v>
      </c>
      <c r="I13" s="49">
        <f t="shared" si="14"/>
        <v>2029</v>
      </c>
      <c r="J13" s="49">
        <f t="shared" si="14"/>
        <v>2030</v>
      </c>
      <c r="K13" s="49">
        <f t="shared" si="14"/>
        <v>2031</v>
      </c>
      <c r="L13" s="49">
        <f t="shared" si="14"/>
        <v>2032</v>
      </c>
      <c r="M13" s="49">
        <f t="shared" si="14"/>
        <v>2033</v>
      </c>
      <c r="N13" s="49">
        <f t="shared" si="14"/>
        <v>2034</v>
      </c>
      <c r="O13" s="49">
        <f t="shared" si="14"/>
        <v>2035</v>
      </c>
      <c r="P13" s="49">
        <f t="shared" si="14"/>
        <v>2036</v>
      </c>
      <c r="Q13" s="49">
        <f t="shared" si="14"/>
        <v>2037</v>
      </c>
      <c r="R13" s="49">
        <f t="shared" si="14"/>
        <v>2038</v>
      </c>
      <c r="S13" s="49">
        <f t="shared" si="14"/>
        <v>2039</v>
      </c>
      <c r="T13" s="49">
        <f t="shared" si="14"/>
        <v>2040</v>
      </c>
      <c r="U13" s="49">
        <f t="shared" si="14"/>
        <v>2041</v>
      </c>
      <c r="V13" s="49">
        <f t="shared" si="14"/>
        <v>2042</v>
      </c>
      <c r="W13" s="49">
        <f t="shared" si="14"/>
        <v>2043</v>
      </c>
      <c r="X13" s="49">
        <f t="shared" si="14"/>
        <v>2044</v>
      </c>
      <c r="Y13" s="49">
        <f t="shared" si="14"/>
        <v>2045</v>
      </c>
      <c r="Z13" s="49">
        <f t="shared" si="14"/>
        <v>2046</v>
      </c>
      <c r="AA13" s="49">
        <f t="shared" si="14"/>
        <v>2047</v>
      </c>
      <c r="AB13" s="49">
        <f t="shared" si="14"/>
        <v>2048</v>
      </c>
      <c r="AC13" s="49">
        <f t="shared" si="14"/>
        <v>2049</v>
      </c>
      <c r="AD13" s="49">
        <f t="shared" si="14"/>
        <v>2050</v>
      </c>
      <c r="AE13" s="49">
        <f t="shared" si="14"/>
        <v>2051</v>
      </c>
      <c r="AF13" s="49">
        <f t="shared" si="14"/>
        <v>2052</v>
      </c>
      <c r="AG13" s="49">
        <f t="shared" si="14"/>
        <v>2053</v>
      </c>
      <c r="AH13" s="49">
        <f t="shared" ref="AH13:AQ13" si="15">AH4</f>
        <v>2054</v>
      </c>
      <c r="AI13" s="49">
        <f t="shared" si="15"/>
        <v>2055</v>
      </c>
      <c r="AJ13" s="49">
        <f t="shared" si="15"/>
        <v>2056</v>
      </c>
      <c r="AK13" s="49">
        <f t="shared" si="15"/>
        <v>2057</v>
      </c>
      <c r="AL13" s="49">
        <f t="shared" si="15"/>
        <v>2058</v>
      </c>
      <c r="AM13" s="49">
        <f t="shared" si="15"/>
        <v>2059</v>
      </c>
      <c r="AN13" s="49">
        <f t="shared" si="15"/>
        <v>2060</v>
      </c>
      <c r="AO13" s="49">
        <f t="shared" si="15"/>
        <v>2061</v>
      </c>
      <c r="AP13" s="49">
        <f t="shared" si="15"/>
        <v>2062</v>
      </c>
      <c r="AQ13" s="49">
        <f t="shared" si="15"/>
        <v>2063</v>
      </c>
    </row>
    <row r="14" spans="2:43" ht="11.65" x14ac:dyDescent="0.4">
      <c r="B14" s="395" t="s">
        <v>175</v>
      </c>
      <c r="C14" s="51">
        <f t="shared" ref="C14:C17" si="16">SUM(D14:AQ14)</f>
        <v>0</v>
      </c>
      <c r="D14" s="162">
        <f>(('11a Znečisťujúce látky (žel.)'!D18*Parametre!$C$202)+(('11a Znečisťujúce látky (žel.)'!D23-'11a Znečisťujúce látky (žel.)'!D18)*Parametre!$C$200))/1000</f>
        <v>0</v>
      </c>
      <c r="E14" s="162">
        <f>(('11a Znečisťujúce látky (žel.)'!E18*Parametre!$C$202)+(('11a Znečisťujúce látky (žel.)'!E23-'11a Znečisťujúce látky (žel.)'!E18)*Parametre!$C$200))/1000</f>
        <v>0</v>
      </c>
      <c r="F14" s="162">
        <f>(('11a Znečisťujúce látky (žel.)'!F18*Parametre!$C$202)+(('11a Znečisťujúce látky (žel.)'!F23-'11a Znečisťujúce látky (žel.)'!F18)*Parametre!$C$200))/1000</f>
        <v>0</v>
      </c>
      <c r="G14" s="162">
        <f>(('11a Znečisťujúce látky (žel.)'!G18*Parametre!$C$202)+(('11a Znečisťujúce látky (žel.)'!G23-'11a Znečisťujúce látky (žel.)'!G18)*Parametre!$C$200))/1000</f>
        <v>0</v>
      </c>
      <c r="H14" s="162">
        <f>(('11a Znečisťujúce látky (žel.)'!H18*Parametre!$C$202)+(('11a Znečisťujúce látky (žel.)'!H23-'11a Znečisťujúce látky (žel.)'!H18)*Parametre!$C$200))/1000</f>
        <v>0</v>
      </c>
      <c r="I14" s="162">
        <f>(('11a Znečisťujúce látky (žel.)'!I18*Parametre!$C$202)+(('11a Znečisťujúce látky (žel.)'!I23-'11a Znečisťujúce látky (žel.)'!I18)*Parametre!$C$200))/1000</f>
        <v>0</v>
      </c>
      <c r="J14" s="162">
        <f>(('11a Znečisťujúce látky (žel.)'!J18*Parametre!$C$202)+(('11a Znečisťujúce látky (žel.)'!J23-'11a Znečisťujúce látky (žel.)'!J18)*Parametre!$C$200))/1000</f>
        <v>0</v>
      </c>
      <c r="K14" s="162">
        <f>(('11a Znečisťujúce látky (žel.)'!K18*Parametre!$C$202)+(('11a Znečisťujúce látky (žel.)'!K23-'11a Znečisťujúce látky (žel.)'!K18)*Parametre!$C$200))/1000</f>
        <v>0</v>
      </c>
      <c r="L14" s="162">
        <f>(('11a Znečisťujúce látky (žel.)'!L18*Parametre!$C$202)+(('11a Znečisťujúce látky (žel.)'!L23-'11a Znečisťujúce látky (žel.)'!L18)*Parametre!$C$200))/1000</f>
        <v>0</v>
      </c>
      <c r="M14" s="162">
        <f>(('11a Znečisťujúce látky (žel.)'!M18*Parametre!$C$202)+(('11a Znečisťujúce látky (žel.)'!M23-'11a Znečisťujúce látky (žel.)'!M18)*Parametre!$C$200))/1000</f>
        <v>0</v>
      </c>
      <c r="N14" s="162">
        <f>(('11a Znečisťujúce látky (žel.)'!N18*Parametre!$C$202)+(('11a Znečisťujúce látky (žel.)'!N23-'11a Znečisťujúce látky (žel.)'!N18)*Parametre!$C$200))/1000</f>
        <v>0</v>
      </c>
      <c r="O14" s="162">
        <f>(('11a Znečisťujúce látky (žel.)'!O18*Parametre!$C$202)+(('11a Znečisťujúce látky (žel.)'!O23-'11a Znečisťujúce látky (žel.)'!O18)*Parametre!$C$200))/1000</f>
        <v>0</v>
      </c>
      <c r="P14" s="162">
        <f>(('11a Znečisťujúce látky (žel.)'!P18*Parametre!$C$202)+(('11a Znečisťujúce látky (žel.)'!P23-'11a Znečisťujúce látky (žel.)'!P18)*Parametre!$C$200))/1000</f>
        <v>0</v>
      </c>
      <c r="Q14" s="162">
        <f>(('11a Znečisťujúce látky (žel.)'!Q18*Parametre!$C$202)+(('11a Znečisťujúce látky (žel.)'!Q23-'11a Znečisťujúce látky (žel.)'!Q18)*Parametre!$C$200))/1000</f>
        <v>0</v>
      </c>
      <c r="R14" s="162">
        <f>(('11a Znečisťujúce látky (žel.)'!R18*Parametre!$C$202)+(('11a Znečisťujúce látky (žel.)'!R23-'11a Znečisťujúce látky (žel.)'!R18)*Parametre!$C$200))/1000</f>
        <v>0</v>
      </c>
      <c r="S14" s="162">
        <f>(('11a Znečisťujúce látky (žel.)'!S18*Parametre!$C$202)+(('11a Znečisťujúce látky (žel.)'!S23-'11a Znečisťujúce látky (žel.)'!S18)*Parametre!$C$200))/1000</f>
        <v>0</v>
      </c>
      <c r="T14" s="162">
        <f>(('11a Znečisťujúce látky (žel.)'!T18*Parametre!$C$202)+(('11a Znečisťujúce látky (žel.)'!T23-'11a Znečisťujúce látky (žel.)'!T18)*Parametre!$C$200))/1000</f>
        <v>0</v>
      </c>
      <c r="U14" s="162">
        <f>(('11a Znečisťujúce látky (žel.)'!U18*Parametre!$C$202)+(('11a Znečisťujúce látky (žel.)'!U23-'11a Znečisťujúce látky (žel.)'!U18)*Parametre!$C$200))/1000</f>
        <v>0</v>
      </c>
      <c r="V14" s="162">
        <f>(('11a Znečisťujúce látky (žel.)'!V18*Parametre!$C$202)+(('11a Znečisťujúce látky (žel.)'!V23-'11a Znečisťujúce látky (žel.)'!V18)*Parametre!$C$200))/1000</f>
        <v>0</v>
      </c>
      <c r="W14" s="162">
        <f>(('11a Znečisťujúce látky (žel.)'!W18*Parametre!$C$202)+(('11a Znečisťujúce látky (žel.)'!W23-'11a Znečisťujúce látky (žel.)'!W18)*Parametre!$C$200))/1000</f>
        <v>0</v>
      </c>
      <c r="X14" s="162">
        <f>(('11a Znečisťujúce látky (žel.)'!X18*Parametre!$C$202)+(('11a Znečisťujúce látky (žel.)'!X23-'11a Znečisťujúce látky (žel.)'!X18)*Parametre!$C$200))/1000</f>
        <v>0</v>
      </c>
      <c r="Y14" s="162">
        <f>(('11a Znečisťujúce látky (žel.)'!Y18*Parametre!$C$202)+(('11a Znečisťujúce látky (žel.)'!Y23-'11a Znečisťujúce látky (žel.)'!Y18)*Parametre!$C$200))/1000</f>
        <v>0</v>
      </c>
      <c r="Z14" s="162">
        <f>(('11a Znečisťujúce látky (žel.)'!Z18*Parametre!$C$202)+(('11a Znečisťujúce látky (žel.)'!Z23-'11a Znečisťujúce látky (žel.)'!Z18)*Parametre!$C$200))/1000</f>
        <v>0</v>
      </c>
      <c r="AA14" s="162">
        <f>(('11a Znečisťujúce látky (žel.)'!AA18*Parametre!$C$202)+(('11a Znečisťujúce látky (žel.)'!AA23-'11a Znečisťujúce látky (žel.)'!AA18)*Parametre!$C$200))/1000</f>
        <v>0</v>
      </c>
      <c r="AB14" s="162">
        <f>(('11a Znečisťujúce látky (žel.)'!AB18*Parametre!$C$202)+(('11a Znečisťujúce látky (žel.)'!AB23-'11a Znečisťujúce látky (žel.)'!AB18)*Parametre!$C$200))/1000</f>
        <v>0</v>
      </c>
      <c r="AC14" s="162">
        <f>(('11a Znečisťujúce látky (žel.)'!AC18*Parametre!$C$202)+(('11a Znečisťujúce látky (žel.)'!AC23-'11a Znečisťujúce látky (žel.)'!AC18)*Parametre!$C$200))/1000</f>
        <v>0</v>
      </c>
      <c r="AD14" s="162">
        <f>(('11a Znečisťujúce látky (žel.)'!AD18*Parametre!$C$202)+(('11a Znečisťujúce látky (žel.)'!AD23-'11a Znečisťujúce látky (žel.)'!AD18)*Parametre!$C$200))/1000</f>
        <v>0</v>
      </c>
      <c r="AE14" s="162">
        <f>(('11a Znečisťujúce látky (žel.)'!AE18*Parametre!$C$202)+(('11a Znečisťujúce látky (žel.)'!AE23-'11a Znečisťujúce látky (žel.)'!AE18)*Parametre!$C$200))/1000</f>
        <v>0</v>
      </c>
      <c r="AF14" s="162">
        <f>(('11a Znečisťujúce látky (žel.)'!AF18*Parametre!$C$202)+(('11a Znečisťujúce látky (žel.)'!AF23-'11a Znečisťujúce látky (žel.)'!AF18)*Parametre!$C$200))/1000</f>
        <v>0</v>
      </c>
      <c r="AG14" s="162">
        <f>(('11a Znečisťujúce látky (žel.)'!AG18*Parametre!$C$202)+(('11a Znečisťujúce látky (žel.)'!AG23-'11a Znečisťujúce látky (žel.)'!AG18)*Parametre!$C$200))/1000</f>
        <v>0</v>
      </c>
      <c r="AH14" s="162">
        <f>(('11a Znečisťujúce látky (žel.)'!AH18*Parametre!$C$202)+(('11a Znečisťujúce látky (žel.)'!AH23-'11a Znečisťujúce látky (žel.)'!AH18)*Parametre!$C$200))/1000</f>
        <v>0</v>
      </c>
      <c r="AI14" s="162">
        <f>(('11a Znečisťujúce látky (žel.)'!AI18*Parametre!$C$202)+(('11a Znečisťujúce látky (žel.)'!AI23-'11a Znečisťujúce látky (žel.)'!AI18)*Parametre!$C$200))/1000</f>
        <v>0</v>
      </c>
      <c r="AJ14" s="162">
        <f>(('11a Znečisťujúce látky (žel.)'!AJ18*Parametre!$C$202)+(('11a Znečisťujúce látky (žel.)'!AJ23-'11a Znečisťujúce látky (žel.)'!AJ18)*Parametre!$C$200))/1000</f>
        <v>0</v>
      </c>
      <c r="AK14" s="162">
        <f>(('11a Znečisťujúce látky (žel.)'!AK18*Parametre!$C$202)+(('11a Znečisťujúce látky (žel.)'!AK23-'11a Znečisťujúce látky (žel.)'!AK18)*Parametre!$C$200))/1000</f>
        <v>0</v>
      </c>
      <c r="AL14" s="162">
        <f>(('11a Znečisťujúce látky (žel.)'!AL18*Parametre!$C$202)+(('11a Znečisťujúce látky (žel.)'!AL23-'11a Znečisťujúce látky (žel.)'!AL18)*Parametre!$C$200))/1000</f>
        <v>0</v>
      </c>
      <c r="AM14" s="162">
        <f>(('11a Znečisťujúce látky (žel.)'!AM18*Parametre!$C$202)+(('11a Znečisťujúce látky (žel.)'!AM23-'11a Znečisťujúce látky (žel.)'!AM18)*Parametre!$C$200))/1000</f>
        <v>0</v>
      </c>
      <c r="AN14" s="162">
        <f>(('11a Znečisťujúce látky (žel.)'!AN18*Parametre!$C$202)+(('11a Znečisťujúce látky (žel.)'!AN23-'11a Znečisťujúce látky (žel.)'!AN18)*Parametre!$C$200))/1000</f>
        <v>0</v>
      </c>
      <c r="AO14" s="162">
        <f>(('11a Znečisťujúce látky (žel.)'!AO18*Parametre!$C$202)+(('11a Znečisťujúce látky (žel.)'!AO23-'11a Znečisťujúce látky (žel.)'!AO18)*Parametre!$C$200))/1000</f>
        <v>0</v>
      </c>
      <c r="AP14" s="162">
        <f>(('11a Znečisťujúce látky (žel.)'!AP18*Parametre!$C$202)+(('11a Znečisťujúce látky (žel.)'!AP23-'11a Znečisťujúce látky (žel.)'!AP18)*Parametre!$C$200))/1000</f>
        <v>0</v>
      </c>
      <c r="AQ14" s="162">
        <f>(('11a Znečisťujúce látky (žel.)'!AQ18*Parametre!$C$202)+(('11a Znečisťujúce látky (žel.)'!AQ23-'11a Znečisťujúce látky (žel.)'!AQ18)*Parametre!$C$200))/1000</f>
        <v>0</v>
      </c>
    </row>
    <row r="15" spans="2:43" ht="11.65" x14ac:dyDescent="0.4">
      <c r="B15" s="395" t="s">
        <v>176</v>
      </c>
      <c r="C15" s="51">
        <f t="shared" si="16"/>
        <v>0</v>
      </c>
      <c r="D15" s="162">
        <f>(('11a Znečisťujúce látky (žel.)'!D18*Parametre!$D$202)+(('11a Znečisťujúce látky (žel.)'!D23-'11a Znečisťujúce látky (žel.)'!D18)*Parametre!$D$200))/1000</f>
        <v>0</v>
      </c>
      <c r="E15" s="162">
        <f>(('11a Znečisťujúce látky (žel.)'!E18*Parametre!$D$202)+(('11a Znečisťujúce látky (žel.)'!E23-'11a Znečisťujúce látky (žel.)'!E18)*Parametre!$D$200))/1000</f>
        <v>0</v>
      </c>
      <c r="F15" s="162">
        <f>(('11a Znečisťujúce látky (žel.)'!F18*Parametre!$D$202)+(('11a Znečisťujúce látky (žel.)'!F23-'11a Znečisťujúce látky (žel.)'!F18)*Parametre!$D$200))/1000</f>
        <v>0</v>
      </c>
      <c r="G15" s="162">
        <f>(('11a Znečisťujúce látky (žel.)'!G18*Parametre!$D$202)+(('11a Znečisťujúce látky (žel.)'!G23-'11a Znečisťujúce látky (žel.)'!G18)*Parametre!$D$200))/1000</f>
        <v>0</v>
      </c>
      <c r="H15" s="162">
        <f>(('11a Znečisťujúce látky (žel.)'!H18*Parametre!$D$202)+(('11a Znečisťujúce látky (žel.)'!H23-'11a Znečisťujúce látky (žel.)'!H18)*Parametre!$D$200))/1000</f>
        <v>0</v>
      </c>
      <c r="I15" s="162">
        <f>(('11a Znečisťujúce látky (žel.)'!I18*Parametre!$D$202)+(('11a Znečisťujúce látky (žel.)'!I23-'11a Znečisťujúce látky (žel.)'!I18)*Parametre!$D$200))/1000</f>
        <v>0</v>
      </c>
      <c r="J15" s="162">
        <f>(('11a Znečisťujúce látky (žel.)'!J18*Parametre!$D$202)+(('11a Znečisťujúce látky (žel.)'!J23-'11a Znečisťujúce látky (žel.)'!J18)*Parametre!$D$200))/1000</f>
        <v>0</v>
      </c>
      <c r="K15" s="162">
        <f>(('11a Znečisťujúce látky (žel.)'!K18*Parametre!$D$202)+(('11a Znečisťujúce látky (žel.)'!K23-'11a Znečisťujúce látky (žel.)'!K18)*Parametre!$D$200))/1000</f>
        <v>0</v>
      </c>
      <c r="L15" s="162">
        <f>(('11a Znečisťujúce látky (žel.)'!L18*Parametre!$D$202)+(('11a Znečisťujúce látky (žel.)'!L23-'11a Znečisťujúce látky (žel.)'!L18)*Parametre!$D$200))/1000</f>
        <v>0</v>
      </c>
      <c r="M15" s="162">
        <f>(('11a Znečisťujúce látky (žel.)'!M18*Parametre!$D$202)+(('11a Znečisťujúce látky (žel.)'!M23-'11a Znečisťujúce látky (žel.)'!M18)*Parametre!$D$200))/1000</f>
        <v>0</v>
      </c>
      <c r="N15" s="162">
        <f>(('11a Znečisťujúce látky (žel.)'!N18*Parametre!$D$202)+(('11a Znečisťujúce látky (žel.)'!N23-'11a Znečisťujúce látky (žel.)'!N18)*Parametre!$D$200))/1000</f>
        <v>0</v>
      </c>
      <c r="O15" s="162">
        <f>(('11a Znečisťujúce látky (žel.)'!O18*Parametre!$D$202)+(('11a Znečisťujúce látky (žel.)'!O23-'11a Znečisťujúce látky (žel.)'!O18)*Parametre!$D$200))/1000</f>
        <v>0</v>
      </c>
      <c r="P15" s="162">
        <f>(('11a Znečisťujúce látky (žel.)'!P18*Parametre!$D$202)+(('11a Znečisťujúce látky (žel.)'!P23-'11a Znečisťujúce látky (žel.)'!P18)*Parametre!$D$200))/1000</f>
        <v>0</v>
      </c>
      <c r="Q15" s="162">
        <f>(('11a Znečisťujúce látky (žel.)'!Q18*Parametre!$D$202)+(('11a Znečisťujúce látky (žel.)'!Q23-'11a Znečisťujúce látky (žel.)'!Q18)*Parametre!$D$200))/1000</f>
        <v>0</v>
      </c>
      <c r="R15" s="162">
        <f>(('11a Znečisťujúce látky (žel.)'!R18*Parametre!$D$202)+(('11a Znečisťujúce látky (žel.)'!R23-'11a Znečisťujúce látky (žel.)'!R18)*Parametre!$D$200))/1000</f>
        <v>0</v>
      </c>
      <c r="S15" s="162">
        <f>(('11a Znečisťujúce látky (žel.)'!S18*Parametre!$D$202)+(('11a Znečisťujúce látky (žel.)'!S23-'11a Znečisťujúce látky (žel.)'!S18)*Parametre!$D$200))/1000</f>
        <v>0</v>
      </c>
      <c r="T15" s="162">
        <f>(('11a Znečisťujúce látky (žel.)'!T18*Parametre!$D$202)+(('11a Znečisťujúce látky (žel.)'!T23-'11a Znečisťujúce látky (žel.)'!T18)*Parametre!$D$200))/1000</f>
        <v>0</v>
      </c>
      <c r="U15" s="162">
        <f>(('11a Znečisťujúce látky (žel.)'!U18*Parametre!$D$202)+(('11a Znečisťujúce látky (žel.)'!U23-'11a Znečisťujúce látky (žel.)'!U18)*Parametre!$D$200))/1000</f>
        <v>0</v>
      </c>
      <c r="V15" s="162">
        <f>(('11a Znečisťujúce látky (žel.)'!V18*Parametre!$D$202)+(('11a Znečisťujúce látky (žel.)'!V23-'11a Znečisťujúce látky (žel.)'!V18)*Parametre!$D$200))/1000</f>
        <v>0</v>
      </c>
      <c r="W15" s="162">
        <f>(('11a Znečisťujúce látky (žel.)'!W18*Parametre!$D$202)+(('11a Znečisťujúce látky (žel.)'!W23-'11a Znečisťujúce látky (žel.)'!W18)*Parametre!$D$200))/1000</f>
        <v>0</v>
      </c>
      <c r="X15" s="162">
        <f>(('11a Znečisťujúce látky (žel.)'!X18*Parametre!$D$202)+(('11a Znečisťujúce látky (žel.)'!X23-'11a Znečisťujúce látky (žel.)'!X18)*Parametre!$D$200))/1000</f>
        <v>0</v>
      </c>
      <c r="Y15" s="162">
        <f>(('11a Znečisťujúce látky (žel.)'!Y18*Parametre!$D$202)+(('11a Znečisťujúce látky (žel.)'!Y23-'11a Znečisťujúce látky (žel.)'!Y18)*Parametre!$D$200))/1000</f>
        <v>0</v>
      </c>
      <c r="Z15" s="162">
        <f>(('11a Znečisťujúce látky (žel.)'!Z18*Parametre!$D$202)+(('11a Znečisťujúce látky (žel.)'!Z23-'11a Znečisťujúce látky (žel.)'!Z18)*Parametre!$D$200))/1000</f>
        <v>0</v>
      </c>
      <c r="AA15" s="162">
        <f>(('11a Znečisťujúce látky (žel.)'!AA18*Parametre!$D$202)+(('11a Znečisťujúce látky (žel.)'!AA23-'11a Znečisťujúce látky (žel.)'!AA18)*Parametre!$D$200))/1000</f>
        <v>0</v>
      </c>
      <c r="AB15" s="162">
        <f>(('11a Znečisťujúce látky (žel.)'!AB18*Parametre!$D$202)+(('11a Znečisťujúce látky (žel.)'!AB23-'11a Znečisťujúce látky (žel.)'!AB18)*Parametre!$D$200))/1000</f>
        <v>0</v>
      </c>
      <c r="AC15" s="162">
        <f>(('11a Znečisťujúce látky (žel.)'!AC18*Parametre!$D$202)+(('11a Znečisťujúce látky (žel.)'!AC23-'11a Znečisťujúce látky (žel.)'!AC18)*Parametre!$D$200))/1000</f>
        <v>0</v>
      </c>
      <c r="AD15" s="162">
        <f>(('11a Znečisťujúce látky (žel.)'!AD18*Parametre!$D$202)+(('11a Znečisťujúce látky (žel.)'!AD23-'11a Znečisťujúce látky (žel.)'!AD18)*Parametre!$D$200))/1000</f>
        <v>0</v>
      </c>
      <c r="AE15" s="162">
        <f>(('11a Znečisťujúce látky (žel.)'!AE18*Parametre!$D$202)+(('11a Znečisťujúce látky (žel.)'!AE23-'11a Znečisťujúce látky (žel.)'!AE18)*Parametre!$D$200))/1000</f>
        <v>0</v>
      </c>
      <c r="AF15" s="162">
        <f>(('11a Znečisťujúce látky (žel.)'!AF18*Parametre!$D$202)+(('11a Znečisťujúce látky (žel.)'!AF23-'11a Znečisťujúce látky (žel.)'!AF18)*Parametre!$D$200))/1000</f>
        <v>0</v>
      </c>
      <c r="AG15" s="162">
        <f>(('11a Znečisťujúce látky (žel.)'!AG18*Parametre!$D$202)+(('11a Znečisťujúce látky (žel.)'!AG23-'11a Znečisťujúce látky (žel.)'!AG18)*Parametre!$D$200))/1000</f>
        <v>0</v>
      </c>
      <c r="AH15" s="162">
        <f>(('11a Znečisťujúce látky (žel.)'!AH18*Parametre!$D$202)+(('11a Znečisťujúce látky (žel.)'!AH23-'11a Znečisťujúce látky (žel.)'!AH18)*Parametre!$D$200))/1000</f>
        <v>0</v>
      </c>
      <c r="AI15" s="162">
        <f>(('11a Znečisťujúce látky (žel.)'!AI18*Parametre!$D$202)+(('11a Znečisťujúce látky (žel.)'!AI23-'11a Znečisťujúce látky (žel.)'!AI18)*Parametre!$D$200))/1000</f>
        <v>0</v>
      </c>
      <c r="AJ15" s="162">
        <f>(('11a Znečisťujúce látky (žel.)'!AJ18*Parametre!$D$202)+(('11a Znečisťujúce látky (žel.)'!AJ23-'11a Znečisťujúce látky (žel.)'!AJ18)*Parametre!$D$200))/1000</f>
        <v>0</v>
      </c>
      <c r="AK15" s="162">
        <f>(('11a Znečisťujúce látky (žel.)'!AK18*Parametre!$D$202)+(('11a Znečisťujúce látky (žel.)'!AK23-'11a Znečisťujúce látky (žel.)'!AK18)*Parametre!$D$200))/1000</f>
        <v>0</v>
      </c>
      <c r="AL15" s="162">
        <f>(('11a Znečisťujúce látky (žel.)'!AL18*Parametre!$D$202)+(('11a Znečisťujúce látky (žel.)'!AL23-'11a Znečisťujúce látky (žel.)'!AL18)*Parametre!$D$200))/1000</f>
        <v>0</v>
      </c>
      <c r="AM15" s="162">
        <f>(('11a Znečisťujúce látky (žel.)'!AM18*Parametre!$D$202)+(('11a Znečisťujúce látky (žel.)'!AM23-'11a Znečisťujúce látky (žel.)'!AM18)*Parametre!$D$200))/1000</f>
        <v>0</v>
      </c>
      <c r="AN15" s="162">
        <f>(('11a Znečisťujúce látky (žel.)'!AN18*Parametre!$D$202)+(('11a Znečisťujúce látky (žel.)'!AN23-'11a Znečisťujúce látky (žel.)'!AN18)*Parametre!$D$200))/1000</f>
        <v>0</v>
      </c>
      <c r="AO15" s="162">
        <f>(('11a Znečisťujúce látky (žel.)'!AO18*Parametre!$D$202)+(('11a Znečisťujúce látky (žel.)'!AO23-'11a Znečisťujúce látky (žel.)'!AO18)*Parametre!$D$200))/1000</f>
        <v>0</v>
      </c>
      <c r="AP15" s="162">
        <f>(('11a Znečisťujúce látky (žel.)'!AP18*Parametre!$D$202)+(('11a Znečisťujúce látky (žel.)'!AP23-'11a Znečisťujúce látky (žel.)'!AP18)*Parametre!$D$200))/1000</f>
        <v>0</v>
      </c>
      <c r="AQ15" s="162">
        <f>(('11a Znečisťujúce látky (žel.)'!AQ18*Parametre!$D$202)+(('11a Znečisťujúce látky (žel.)'!AQ23-'11a Znečisťujúce látky (žel.)'!AQ18)*Parametre!$D$200))/1000</f>
        <v>0</v>
      </c>
    </row>
    <row r="16" spans="2:43" ht="11.65" x14ac:dyDescent="0.4">
      <c r="B16" s="395" t="s">
        <v>177</v>
      </c>
      <c r="C16" s="51">
        <f t="shared" si="16"/>
        <v>0</v>
      </c>
      <c r="D16" s="162">
        <f>(('11a Znečisťujúce látky (žel.)'!D18*Parametre!$E$202)+(('11a Znečisťujúce látky (žel.)'!D23-'11a Znečisťujúce látky (žel.)'!D18)*Parametre!$E$200))/1000</f>
        <v>0</v>
      </c>
      <c r="E16" s="162">
        <f>(('11a Znečisťujúce látky (žel.)'!E18*Parametre!$E$202)+(('11a Znečisťujúce látky (žel.)'!E23-'11a Znečisťujúce látky (žel.)'!E18)*Parametre!$E$200))/1000</f>
        <v>0</v>
      </c>
      <c r="F16" s="162">
        <f>(('11a Znečisťujúce látky (žel.)'!F18*Parametre!$E$202)+(('11a Znečisťujúce látky (žel.)'!F23-'11a Znečisťujúce látky (žel.)'!F18)*Parametre!$E$200))/1000</f>
        <v>0</v>
      </c>
      <c r="G16" s="162">
        <f>(('11a Znečisťujúce látky (žel.)'!G18*Parametre!$E$202)+(('11a Znečisťujúce látky (žel.)'!G23-'11a Znečisťujúce látky (žel.)'!G18)*Parametre!$E$200))/1000</f>
        <v>0</v>
      </c>
      <c r="H16" s="162">
        <f>(('11a Znečisťujúce látky (žel.)'!H18*Parametre!$E$202)+(('11a Znečisťujúce látky (žel.)'!H23-'11a Znečisťujúce látky (žel.)'!H18)*Parametre!$E$200))/1000</f>
        <v>0</v>
      </c>
      <c r="I16" s="162">
        <f>(('11a Znečisťujúce látky (žel.)'!I18*Parametre!$E$202)+(('11a Znečisťujúce látky (žel.)'!I23-'11a Znečisťujúce látky (žel.)'!I18)*Parametre!$E$200))/1000</f>
        <v>0</v>
      </c>
      <c r="J16" s="162">
        <f>(('11a Znečisťujúce látky (žel.)'!J18*Parametre!$E$202)+(('11a Znečisťujúce látky (žel.)'!J23-'11a Znečisťujúce látky (žel.)'!J18)*Parametre!$E$200))/1000</f>
        <v>0</v>
      </c>
      <c r="K16" s="162">
        <f>(('11a Znečisťujúce látky (žel.)'!K18*Parametre!$E$202)+(('11a Znečisťujúce látky (žel.)'!K23-'11a Znečisťujúce látky (žel.)'!K18)*Parametre!$E$200))/1000</f>
        <v>0</v>
      </c>
      <c r="L16" s="162">
        <f>(('11a Znečisťujúce látky (žel.)'!L18*Parametre!$E$202)+(('11a Znečisťujúce látky (žel.)'!L23-'11a Znečisťujúce látky (žel.)'!L18)*Parametre!$E$200))/1000</f>
        <v>0</v>
      </c>
      <c r="M16" s="162">
        <f>(('11a Znečisťujúce látky (žel.)'!M18*Parametre!$E$202)+(('11a Znečisťujúce látky (žel.)'!M23-'11a Znečisťujúce látky (žel.)'!M18)*Parametre!$E$200))/1000</f>
        <v>0</v>
      </c>
      <c r="N16" s="162">
        <f>(('11a Znečisťujúce látky (žel.)'!N18*Parametre!$E$202)+(('11a Znečisťujúce látky (žel.)'!N23-'11a Znečisťujúce látky (žel.)'!N18)*Parametre!$E$200))/1000</f>
        <v>0</v>
      </c>
      <c r="O16" s="162">
        <f>(('11a Znečisťujúce látky (žel.)'!O18*Parametre!$E$202)+(('11a Znečisťujúce látky (žel.)'!O23-'11a Znečisťujúce látky (žel.)'!O18)*Parametre!$E$200))/1000</f>
        <v>0</v>
      </c>
      <c r="P16" s="162">
        <f>(('11a Znečisťujúce látky (žel.)'!P18*Parametre!$E$202)+(('11a Znečisťujúce látky (žel.)'!P23-'11a Znečisťujúce látky (žel.)'!P18)*Parametre!$E$200))/1000</f>
        <v>0</v>
      </c>
      <c r="Q16" s="162">
        <f>(('11a Znečisťujúce látky (žel.)'!Q18*Parametre!$E$202)+(('11a Znečisťujúce látky (žel.)'!Q23-'11a Znečisťujúce látky (žel.)'!Q18)*Parametre!$E$200))/1000</f>
        <v>0</v>
      </c>
      <c r="R16" s="162">
        <f>(('11a Znečisťujúce látky (žel.)'!R18*Parametre!$E$202)+(('11a Znečisťujúce látky (žel.)'!R23-'11a Znečisťujúce látky (žel.)'!R18)*Parametre!$E$200))/1000</f>
        <v>0</v>
      </c>
      <c r="S16" s="162">
        <f>(('11a Znečisťujúce látky (žel.)'!S18*Parametre!$E$202)+(('11a Znečisťujúce látky (žel.)'!S23-'11a Znečisťujúce látky (žel.)'!S18)*Parametre!$E$200))/1000</f>
        <v>0</v>
      </c>
      <c r="T16" s="162">
        <f>(('11a Znečisťujúce látky (žel.)'!T18*Parametre!$E$202)+(('11a Znečisťujúce látky (žel.)'!T23-'11a Znečisťujúce látky (žel.)'!T18)*Parametre!$E$200))/1000</f>
        <v>0</v>
      </c>
      <c r="U16" s="162">
        <f>(('11a Znečisťujúce látky (žel.)'!U18*Parametre!$E$202)+(('11a Znečisťujúce látky (žel.)'!U23-'11a Znečisťujúce látky (žel.)'!U18)*Parametre!$E$200))/1000</f>
        <v>0</v>
      </c>
      <c r="V16" s="162">
        <f>(('11a Znečisťujúce látky (žel.)'!V18*Parametre!$E$202)+(('11a Znečisťujúce látky (žel.)'!V23-'11a Znečisťujúce látky (žel.)'!V18)*Parametre!$E$200))/1000</f>
        <v>0</v>
      </c>
      <c r="W16" s="162">
        <f>(('11a Znečisťujúce látky (žel.)'!W18*Parametre!$E$202)+(('11a Znečisťujúce látky (žel.)'!W23-'11a Znečisťujúce látky (žel.)'!W18)*Parametre!$E$200))/1000</f>
        <v>0</v>
      </c>
      <c r="X16" s="162">
        <f>(('11a Znečisťujúce látky (žel.)'!X18*Parametre!$E$202)+(('11a Znečisťujúce látky (žel.)'!X23-'11a Znečisťujúce látky (žel.)'!X18)*Parametre!$E$200))/1000</f>
        <v>0</v>
      </c>
      <c r="Y16" s="162">
        <f>(('11a Znečisťujúce látky (žel.)'!Y18*Parametre!$E$202)+(('11a Znečisťujúce látky (žel.)'!Y23-'11a Znečisťujúce látky (žel.)'!Y18)*Parametre!$E$200))/1000</f>
        <v>0</v>
      </c>
      <c r="Z16" s="162">
        <f>(('11a Znečisťujúce látky (žel.)'!Z18*Parametre!$E$202)+(('11a Znečisťujúce látky (žel.)'!Z23-'11a Znečisťujúce látky (žel.)'!Z18)*Parametre!$E$200))/1000</f>
        <v>0</v>
      </c>
      <c r="AA16" s="162">
        <f>(('11a Znečisťujúce látky (žel.)'!AA18*Parametre!$E$202)+(('11a Znečisťujúce látky (žel.)'!AA23-'11a Znečisťujúce látky (žel.)'!AA18)*Parametre!$E$200))/1000</f>
        <v>0</v>
      </c>
      <c r="AB16" s="162">
        <f>(('11a Znečisťujúce látky (žel.)'!AB18*Parametre!$E$202)+(('11a Znečisťujúce látky (žel.)'!AB23-'11a Znečisťujúce látky (žel.)'!AB18)*Parametre!$E$200))/1000</f>
        <v>0</v>
      </c>
      <c r="AC16" s="162">
        <f>(('11a Znečisťujúce látky (žel.)'!AC18*Parametre!$E$202)+(('11a Znečisťujúce látky (žel.)'!AC23-'11a Znečisťujúce látky (žel.)'!AC18)*Parametre!$E$200))/1000</f>
        <v>0</v>
      </c>
      <c r="AD16" s="162">
        <f>(('11a Znečisťujúce látky (žel.)'!AD18*Parametre!$E$202)+(('11a Znečisťujúce látky (žel.)'!AD23-'11a Znečisťujúce látky (žel.)'!AD18)*Parametre!$E$200))/1000</f>
        <v>0</v>
      </c>
      <c r="AE16" s="162">
        <f>(('11a Znečisťujúce látky (žel.)'!AE18*Parametre!$E$202)+(('11a Znečisťujúce látky (žel.)'!AE23-'11a Znečisťujúce látky (žel.)'!AE18)*Parametre!$E$200))/1000</f>
        <v>0</v>
      </c>
      <c r="AF16" s="162">
        <f>(('11a Znečisťujúce látky (žel.)'!AF18*Parametre!$E$202)+(('11a Znečisťujúce látky (žel.)'!AF23-'11a Znečisťujúce látky (žel.)'!AF18)*Parametre!$E$200))/1000</f>
        <v>0</v>
      </c>
      <c r="AG16" s="162">
        <f>(('11a Znečisťujúce látky (žel.)'!AG18*Parametre!$E$202)+(('11a Znečisťujúce látky (žel.)'!AG23-'11a Znečisťujúce látky (žel.)'!AG18)*Parametre!$E$200))/1000</f>
        <v>0</v>
      </c>
      <c r="AH16" s="162">
        <f>(('11a Znečisťujúce látky (žel.)'!AH18*Parametre!$E$202)+(('11a Znečisťujúce látky (žel.)'!AH23-'11a Znečisťujúce látky (žel.)'!AH18)*Parametre!$E$200))/1000</f>
        <v>0</v>
      </c>
      <c r="AI16" s="162">
        <f>(('11a Znečisťujúce látky (žel.)'!AI18*Parametre!$E$202)+(('11a Znečisťujúce látky (žel.)'!AI23-'11a Znečisťujúce látky (žel.)'!AI18)*Parametre!$E$200))/1000</f>
        <v>0</v>
      </c>
      <c r="AJ16" s="162">
        <f>(('11a Znečisťujúce látky (žel.)'!AJ18*Parametre!$E$202)+(('11a Znečisťujúce látky (žel.)'!AJ23-'11a Znečisťujúce látky (žel.)'!AJ18)*Parametre!$E$200))/1000</f>
        <v>0</v>
      </c>
      <c r="AK16" s="162">
        <f>(('11a Znečisťujúce látky (žel.)'!AK18*Parametre!$E$202)+(('11a Znečisťujúce látky (žel.)'!AK23-'11a Znečisťujúce látky (žel.)'!AK18)*Parametre!$E$200))/1000</f>
        <v>0</v>
      </c>
      <c r="AL16" s="162">
        <f>(('11a Znečisťujúce látky (žel.)'!AL18*Parametre!$E$202)+(('11a Znečisťujúce látky (žel.)'!AL23-'11a Znečisťujúce látky (žel.)'!AL18)*Parametre!$E$200))/1000</f>
        <v>0</v>
      </c>
      <c r="AM16" s="162">
        <f>(('11a Znečisťujúce látky (žel.)'!AM18*Parametre!$E$202)+(('11a Znečisťujúce látky (žel.)'!AM23-'11a Znečisťujúce látky (žel.)'!AM18)*Parametre!$E$200))/1000</f>
        <v>0</v>
      </c>
      <c r="AN16" s="162">
        <f>(('11a Znečisťujúce látky (žel.)'!AN18*Parametre!$E$202)+(('11a Znečisťujúce látky (žel.)'!AN23-'11a Znečisťujúce látky (žel.)'!AN18)*Parametre!$E$200))/1000</f>
        <v>0</v>
      </c>
      <c r="AO16" s="162">
        <f>(('11a Znečisťujúce látky (žel.)'!AO18*Parametre!$E$202)+(('11a Znečisťujúce látky (žel.)'!AO23-'11a Znečisťujúce látky (žel.)'!AO18)*Parametre!$E$200))/1000</f>
        <v>0</v>
      </c>
      <c r="AP16" s="162">
        <f>(('11a Znečisťujúce látky (žel.)'!AP18*Parametre!$E$202)+(('11a Znečisťujúce látky (žel.)'!AP23-'11a Znečisťujúce látky (žel.)'!AP18)*Parametre!$E$200))/1000</f>
        <v>0</v>
      </c>
      <c r="AQ16" s="162">
        <f>(('11a Znečisťujúce látky (žel.)'!AQ18*Parametre!$E$202)+(('11a Znečisťujúce látky (žel.)'!AQ23-'11a Znečisťujúce látky (žel.)'!AQ18)*Parametre!$E$200))/1000</f>
        <v>0</v>
      </c>
    </row>
    <row r="17" spans="2:43" x14ac:dyDescent="0.3">
      <c r="B17" s="46" t="s">
        <v>41</v>
      </c>
      <c r="C17" s="161">
        <f t="shared" si="16"/>
        <v>0</v>
      </c>
      <c r="D17" s="161">
        <f t="shared" ref="D17:AG17" si="17">SUM(D14:D16)</f>
        <v>0</v>
      </c>
      <c r="E17" s="161">
        <f t="shared" si="17"/>
        <v>0</v>
      </c>
      <c r="F17" s="161">
        <f t="shared" si="17"/>
        <v>0</v>
      </c>
      <c r="G17" s="161">
        <f t="shared" si="17"/>
        <v>0</v>
      </c>
      <c r="H17" s="161">
        <f t="shared" si="17"/>
        <v>0</v>
      </c>
      <c r="I17" s="161">
        <f t="shared" si="17"/>
        <v>0</v>
      </c>
      <c r="J17" s="161">
        <f t="shared" si="17"/>
        <v>0</v>
      </c>
      <c r="K17" s="161">
        <f t="shared" si="17"/>
        <v>0</v>
      </c>
      <c r="L17" s="161">
        <f t="shared" si="17"/>
        <v>0</v>
      </c>
      <c r="M17" s="161">
        <f t="shared" si="17"/>
        <v>0</v>
      </c>
      <c r="N17" s="161">
        <f t="shared" si="17"/>
        <v>0</v>
      </c>
      <c r="O17" s="161">
        <f t="shared" si="17"/>
        <v>0</v>
      </c>
      <c r="P17" s="161">
        <f t="shared" si="17"/>
        <v>0</v>
      </c>
      <c r="Q17" s="161">
        <f t="shared" si="17"/>
        <v>0</v>
      </c>
      <c r="R17" s="161">
        <f t="shared" si="17"/>
        <v>0</v>
      </c>
      <c r="S17" s="161">
        <f t="shared" si="17"/>
        <v>0</v>
      </c>
      <c r="T17" s="161">
        <f t="shared" si="17"/>
        <v>0</v>
      </c>
      <c r="U17" s="161">
        <f t="shared" si="17"/>
        <v>0</v>
      </c>
      <c r="V17" s="161">
        <f t="shared" si="17"/>
        <v>0</v>
      </c>
      <c r="W17" s="161">
        <f t="shared" si="17"/>
        <v>0</v>
      </c>
      <c r="X17" s="161">
        <f t="shared" si="17"/>
        <v>0</v>
      </c>
      <c r="Y17" s="161">
        <f t="shared" si="17"/>
        <v>0</v>
      </c>
      <c r="Z17" s="161">
        <f t="shared" si="17"/>
        <v>0</v>
      </c>
      <c r="AA17" s="161">
        <f t="shared" si="17"/>
        <v>0</v>
      </c>
      <c r="AB17" s="161">
        <f t="shared" si="17"/>
        <v>0</v>
      </c>
      <c r="AC17" s="161">
        <f t="shared" si="17"/>
        <v>0</v>
      </c>
      <c r="AD17" s="161">
        <f t="shared" si="17"/>
        <v>0</v>
      </c>
      <c r="AE17" s="161">
        <f t="shared" si="17"/>
        <v>0</v>
      </c>
      <c r="AF17" s="161">
        <f t="shared" si="17"/>
        <v>0</v>
      </c>
      <c r="AG17" s="161">
        <f t="shared" si="17"/>
        <v>0</v>
      </c>
      <c r="AH17" s="161">
        <f t="shared" ref="AH17:AQ17" si="18">SUM(AH14:AH16)</f>
        <v>0</v>
      </c>
      <c r="AI17" s="161">
        <f t="shared" si="18"/>
        <v>0</v>
      </c>
      <c r="AJ17" s="161">
        <f t="shared" si="18"/>
        <v>0</v>
      </c>
      <c r="AK17" s="161">
        <f t="shared" si="18"/>
        <v>0</v>
      </c>
      <c r="AL17" s="161">
        <f t="shared" si="18"/>
        <v>0</v>
      </c>
      <c r="AM17" s="161">
        <f t="shared" si="18"/>
        <v>0</v>
      </c>
      <c r="AN17" s="161">
        <f t="shared" si="18"/>
        <v>0</v>
      </c>
      <c r="AO17" s="161">
        <f t="shared" si="18"/>
        <v>0</v>
      </c>
      <c r="AP17" s="161">
        <f t="shared" si="18"/>
        <v>0</v>
      </c>
      <c r="AQ17" s="161">
        <f t="shared" si="18"/>
        <v>0</v>
      </c>
    </row>
    <row r="20" spans="2:43" x14ac:dyDescent="0.3">
      <c r="B20" s="475" t="s">
        <v>725</v>
      </c>
      <c r="C20" s="45"/>
      <c r="D20" s="45" t="s">
        <v>10</v>
      </c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</row>
    <row r="21" spans="2:43" x14ac:dyDescent="0.3">
      <c r="B21" s="478"/>
      <c r="C21" s="46"/>
      <c r="D21" s="47">
        <v>1</v>
      </c>
      <c r="E21" s="47">
        <v>2</v>
      </c>
      <c r="F21" s="47">
        <v>3</v>
      </c>
      <c r="G21" s="47">
        <v>4</v>
      </c>
      <c r="H21" s="47">
        <v>5</v>
      </c>
      <c r="I21" s="47">
        <v>6</v>
      </c>
      <c r="J21" s="47">
        <v>7</v>
      </c>
      <c r="K21" s="47">
        <v>8</v>
      </c>
      <c r="L21" s="47">
        <v>9</v>
      </c>
      <c r="M21" s="47">
        <v>10</v>
      </c>
      <c r="N21" s="47">
        <v>11</v>
      </c>
      <c r="O21" s="47">
        <v>12</v>
      </c>
      <c r="P21" s="47">
        <v>13</v>
      </c>
      <c r="Q21" s="47">
        <v>14</v>
      </c>
      <c r="R21" s="47">
        <v>15</v>
      </c>
      <c r="S21" s="47">
        <v>16</v>
      </c>
      <c r="T21" s="47">
        <v>17</v>
      </c>
      <c r="U21" s="47">
        <v>18</v>
      </c>
      <c r="V21" s="47">
        <v>19</v>
      </c>
      <c r="W21" s="47">
        <v>20</v>
      </c>
      <c r="X21" s="47">
        <v>21</v>
      </c>
      <c r="Y21" s="47">
        <v>22</v>
      </c>
      <c r="Z21" s="47">
        <v>23</v>
      </c>
      <c r="AA21" s="47">
        <v>24</v>
      </c>
      <c r="AB21" s="47">
        <v>25</v>
      </c>
      <c r="AC21" s="47">
        <v>26</v>
      </c>
      <c r="AD21" s="47">
        <v>27</v>
      </c>
      <c r="AE21" s="47">
        <v>28</v>
      </c>
      <c r="AF21" s="47">
        <v>29</v>
      </c>
      <c r="AG21" s="47">
        <v>30</v>
      </c>
      <c r="AH21" s="47">
        <v>31</v>
      </c>
      <c r="AI21" s="47">
        <v>32</v>
      </c>
      <c r="AJ21" s="47">
        <v>33</v>
      </c>
      <c r="AK21" s="47">
        <v>34</v>
      </c>
      <c r="AL21" s="47">
        <v>35</v>
      </c>
      <c r="AM21" s="47">
        <v>36</v>
      </c>
      <c r="AN21" s="47">
        <v>37</v>
      </c>
      <c r="AO21" s="47">
        <v>38</v>
      </c>
      <c r="AP21" s="47">
        <v>39</v>
      </c>
      <c r="AQ21" s="47">
        <v>40</v>
      </c>
    </row>
    <row r="22" spans="2:43" x14ac:dyDescent="0.3">
      <c r="B22" s="48" t="s">
        <v>76</v>
      </c>
      <c r="C22" s="291" t="s">
        <v>9</v>
      </c>
      <c r="D22" s="49">
        <f>D4</f>
        <v>2024</v>
      </c>
      <c r="E22" s="49">
        <f t="shared" ref="E22:AG22" si="19">E4</f>
        <v>2025</v>
      </c>
      <c r="F22" s="49">
        <f t="shared" si="19"/>
        <v>2026</v>
      </c>
      <c r="G22" s="49">
        <f t="shared" si="19"/>
        <v>2027</v>
      </c>
      <c r="H22" s="49">
        <f t="shared" si="19"/>
        <v>2028</v>
      </c>
      <c r="I22" s="49">
        <f t="shared" si="19"/>
        <v>2029</v>
      </c>
      <c r="J22" s="49">
        <f t="shared" si="19"/>
        <v>2030</v>
      </c>
      <c r="K22" s="49">
        <f t="shared" si="19"/>
        <v>2031</v>
      </c>
      <c r="L22" s="49">
        <f t="shared" si="19"/>
        <v>2032</v>
      </c>
      <c r="M22" s="49">
        <f t="shared" si="19"/>
        <v>2033</v>
      </c>
      <c r="N22" s="49">
        <f t="shared" si="19"/>
        <v>2034</v>
      </c>
      <c r="O22" s="49">
        <f t="shared" si="19"/>
        <v>2035</v>
      </c>
      <c r="P22" s="49">
        <f t="shared" si="19"/>
        <v>2036</v>
      </c>
      <c r="Q22" s="49">
        <f t="shared" si="19"/>
        <v>2037</v>
      </c>
      <c r="R22" s="49">
        <f t="shared" si="19"/>
        <v>2038</v>
      </c>
      <c r="S22" s="49">
        <f t="shared" si="19"/>
        <v>2039</v>
      </c>
      <c r="T22" s="49">
        <f t="shared" si="19"/>
        <v>2040</v>
      </c>
      <c r="U22" s="49">
        <f t="shared" si="19"/>
        <v>2041</v>
      </c>
      <c r="V22" s="49">
        <f t="shared" si="19"/>
        <v>2042</v>
      </c>
      <c r="W22" s="49">
        <f t="shared" si="19"/>
        <v>2043</v>
      </c>
      <c r="X22" s="49">
        <f t="shared" si="19"/>
        <v>2044</v>
      </c>
      <c r="Y22" s="49">
        <f t="shared" si="19"/>
        <v>2045</v>
      </c>
      <c r="Z22" s="49">
        <f t="shared" si="19"/>
        <v>2046</v>
      </c>
      <c r="AA22" s="49">
        <f t="shared" si="19"/>
        <v>2047</v>
      </c>
      <c r="AB22" s="49">
        <f t="shared" si="19"/>
        <v>2048</v>
      </c>
      <c r="AC22" s="49">
        <f t="shared" si="19"/>
        <v>2049</v>
      </c>
      <c r="AD22" s="49">
        <f t="shared" si="19"/>
        <v>2050</v>
      </c>
      <c r="AE22" s="49">
        <f t="shared" si="19"/>
        <v>2051</v>
      </c>
      <c r="AF22" s="49">
        <f t="shared" si="19"/>
        <v>2052</v>
      </c>
      <c r="AG22" s="49">
        <f t="shared" si="19"/>
        <v>2053</v>
      </c>
      <c r="AH22" s="49">
        <f t="shared" ref="AH22:AQ22" si="20">AH4</f>
        <v>2054</v>
      </c>
      <c r="AI22" s="49">
        <f t="shared" si="20"/>
        <v>2055</v>
      </c>
      <c r="AJ22" s="49">
        <f t="shared" si="20"/>
        <v>2056</v>
      </c>
      <c r="AK22" s="49">
        <f t="shared" si="20"/>
        <v>2057</v>
      </c>
      <c r="AL22" s="49">
        <f t="shared" si="20"/>
        <v>2058</v>
      </c>
      <c r="AM22" s="49">
        <f t="shared" si="20"/>
        <v>2059</v>
      </c>
      <c r="AN22" s="49">
        <f t="shared" si="20"/>
        <v>2060</v>
      </c>
      <c r="AO22" s="49">
        <f t="shared" si="20"/>
        <v>2061</v>
      </c>
      <c r="AP22" s="49">
        <f t="shared" si="20"/>
        <v>2062</v>
      </c>
      <c r="AQ22" s="49">
        <f t="shared" si="20"/>
        <v>2063</v>
      </c>
    </row>
    <row r="23" spans="2:43" ht="11.65" x14ac:dyDescent="0.4">
      <c r="B23" s="395" t="s">
        <v>175</v>
      </c>
      <c r="C23" s="51">
        <f t="shared" ref="C23:C27" si="21">SUM(D23:AQ23)</f>
        <v>0</v>
      </c>
      <c r="D23" s="162">
        <f t="shared" ref="D23:AG23" si="22">D5-D14</f>
        <v>0</v>
      </c>
      <c r="E23" s="162">
        <f t="shared" si="22"/>
        <v>0</v>
      </c>
      <c r="F23" s="162">
        <f t="shared" si="22"/>
        <v>0</v>
      </c>
      <c r="G23" s="162">
        <f t="shared" si="22"/>
        <v>0</v>
      </c>
      <c r="H23" s="162">
        <f t="shared" si="22"/>
        <v>0</v>
      </c>
      <c r="I23" s="162">
        <f t="shared" si="22"/>
        <v>0</v>
      </c>
      <c r="J23" s="162">
        <f t="shared" si="22"/>
        <v>0</v>
      </c>
      <c r="K23" s="162">
        <f t="shared" si="22"/>
        <v>0</v>
      </c>
      <c r="L23" s="162">
        <f t="shared" si="22"/>
        <v>0</v>
      </c>
      <c r="M23" s="162">
        <f t="shared" si="22"/>
        <v>0</v>
      </c>
      <c r="N23" s="162">
        <f t="shared" si="22"/>
        <v>0</v>
      </c>
      <c r="O23" s="162">
        <f t="shared" si="22"/>
        <v>0</v>
      </c>
      <c r="P23" s="162">
        <f t="shared" si="22"/>
        <v>0</v>
      </c>
      <c r="Q23" s="162">
        <f t="shared" si="22"/>
        <v>0</v>
      </c>
      <c r="R23" s="162">
        <f t="shared" si="22"/>
        <v>0</v>
      </c>
      <c r="S23" s="162">
        <f t="shared" si="22"/>
        <v>0</v>
      </c>
      <c r="T23" s="162">
        <f t="shared" si="22"/>
        <v>0</v>
      </c>
      <c r="U23" s="162">
        <f t="shared" si="22"/>
        <v>0</v>
      </c>
      <c r="V23" s="162">
        <f t="shared" si="22"/>
        <v>0</v>
      </c>
      <c r="W23" s="162">
        <f t="shared" si="22"/>
        <v>0</v>
      </c>
      <c r="X23" s="162">
        <f t="shared" si="22"/>
        <v>0</v>
      </c>
      <c r="Y23" s="162">
        <f t="shared" si="22"/>
        <v>0</v>
      </c>
      <c r="Z23" s="162">
        <f t="shared" si="22"/>
        <v>0</v>
      </c>
      <c r="AA23" s="162">
        <f t="shared" si="22"/>
        <v>0</v>
      </c>
      <c r="AB23" s="162">
        <f t="shared" si="22"/>
        <v>0</v>
      </c>
      <c r="AC23" s="162">
        <f t="shared" si="22"/>
        <v>0</v>
      </c>
      <c r="AD23" s="162">
        <f t="shared" si="22"/>
        <v>0</v>
      </c>
      <c r="AE23" s="162">
        <f t="shared" si="22"/>
        <v>0</v>
      </c>
      <c r="AF23" s="162">
        <f t="shared" si="22"/>
        <v>0</v>
      </c>
      <c r="AG23" s="162">
        <f t="shared" si="22"/>
        <v>0</v>
      </c>
      <c r="AH23" s="162">
        <f t="shared" ref="AH23:AQ23" si="23">AH5-AH14</f>
        <v>0</v>
      </c>
      <c r="AI23" s="162">
        <f t="shared" si="23"/>
        <v>0</v>
      </c>
      <c r="AJ23" s="162">
        <f t="shared" si="23"/>
        <v>0</v>
      </c>
      <c r="AK23" s="162">
        <f t="shared" si="23"/>
        <v>0</v>
      </c>
      <c r="AL23" s="162">
        <f t="shared" si="23"/>
        <v>0</v>
      </c>
      <c r="AM23" s="162">
        <f t="shared" si="23"/>
        <v>0</v>
      </c>
      <c r="AN23" s="162">
        <f t="shared" si="23"/>
        <v>0</v>
      </c>
      <c r="AO23" s="162">
        <f t="shared" si="23"/>
        <v>0</v>
      </c>
      <c r="AP23" s="162">
        <f t="shared" si="23"/>
        <v>0</v>
      </c>
      <c r="AQ23" s="162">
        <f t="shared" si="23"/>
        <v>0</v>
      </c>
    </row>
    <row r="24" spans="2:43" ht="11.65" x14ac:dyDescent="0.4">
      <c r="B24" s="395" t="s">
        <v>176</v>
      </c>
      <c r="C24" s="51">
        <f t="shared" si="21"/>
        <v>0</v>
      </c>
      <c r="D24" s="162">
        <f t="shared" ref="D24:AG24" si="24">D6-D15</f>
        <v>0</v>
      </c>
      <c r="E24" s="162">
        <f t="shared" si="24"/>
        <v>0</v>
      </c>
      <c r="F24" s="162">
        <f t="shared" si="24"/>
        <v>0</v>
      </c>
      <c r="G24" s="162">
        <f t="shared" si="24"/>
        <v>0</v>
      </c>
      <c r="H24" s="162">
        <f t="shared" si="24"/>
        <v>0</v>
      </c>
      <c r="I24" s="162">
        <f t="shared" si="24"/>
        <v>0</v>
      </c>
      <c r="J24" s="162">
        <f t="shared" si="24"/>
        <v>0</v>
      </c>
      <c r="K24" s="162">
        <f t="shared" si="24"/>
        <v>0</v>
      </c>
      <c r="L24" s="162">
        <f t="shared" si="24"/>
        <v>0</v>
      </c>
      <c r="M24" s="162">
        <f t="shared" si="24"/>
        <v>0</v>
      </c>
      <c r="N24" s="162">
        <f t="shared" si="24"/>
        <v>0</v>
      </c>
      <c r="O24" s="162">
        <f t="shared" si="24"/>
        <v>0</v>
      </c>
      <c r="P24" s="162">
        <f t="shared" si="24"/>
        <v>0</v>
      </c>
      <c r="Q24" s="162">
        <f t="shared" si="24"/>
        <v>0</v>
      </c>
      <c r="R24" s="162">
        <f t="shared" si="24"/>
        <v>0</v>
      </c>
      <c r="S24" s="162">
        <f t="shared" si="24"/>
        <v>0</v>
      </c>
      <c r="T24" s="162">
        <f t="shared" si="24"/>
        <v>0</v>
      </c>
      <c r="U24" s="162">
        <f t="shared" si="24"/>
        <v>0</v>
      </c>
      <c r="V24" s="162">
        <f t="shared" si="24"/>
        <v>0</v>
      </c>
      <c r="W24" s="162">
        <f t="shared" si="24"/>
        <v>0</v>
      </c>
      <c r="X24" s="162">
        <f t="shared" si="24"/>
        <v>0</v>
      </c>
      <c r="Y24" s="162">
        <f t="shared" si="24"/>
        <v>0</v>
      </c>
      <c r="Z24" s="162">
        <f t="shared" si="24"/>
        <v>0</v>
      </c>
      <c r="AA24" s="162">
        <f t="shared" si="24"/>
        <v>0</v>
      </c>
      <c r="AB24" s="162">
        <f t="shared" si="24"/>
        <v>0</v>
      </c>
      <c r="AC24" s="162">
        <f t="shared" si="24"/>
        <v>0</v>
      </c>
      <c r="AD24" s="162">
        <f t="shared" si="24"/>
        <v>0</v>
      </c>
      <c r="AE24" s="162">
        <f t="shared" si="24"/>
        <v>0</v>
      </c>
      <c r="AF24" s="162">
        <f t="shared" si="24"/>
        <v>0</v>
      </c>
      <c r="AG24" s="162">
        <f t="shared" si="24"/>
        <v>0</v>
      </c>
      <c r="AH24" s="162">
        <f t="shared" ref="AH24:AQ24" si="25">AH6-AH15</f>
        <v>0</v>
      </c>
      <c r="AI24" s="162">
        <f t="shared" si="25"/>
        <v>0</v>
      </c>
      <c r="AJ24" s="162">
        <f t="shared" si="25"/>
        <v>0</v>
      </c>
      <c r="AK24" s="162">
        <f t="shared" si="25"/>
        <v>0</v>
      </c>
      <c r="AL24" s="162">
        <f t="shared" si="25"/>
        <v>0</v>
      </c>
      <c r="AM24" s="162">
        <f t="shared" si="25"/>
        <v>0</v>
      </c>
      <c r="AN24" s="162">
        <f t="shared" si="25"/>
        <v>0</v>
      </c>
      <c r="AO24" s="162">
        <f t="shared" si="25"/>
        <v>0</v>
      </c>
      <c r="AP24" s="162">
        <f t="shared" si="25"/>
        <v>0</v>
      </c>
      <c r="AQ24" s="162">
        <f t="shared" si="25"/>
        <v>0</v>
      </c>
    </row>
    <row r="25" spans="2:43" ht="11.65" x14ac:dyDescent="0.4">
      <c r="B25" s="395" t="s">
        <v>177</v>
      </c>
      <c r="C25" s="51">
        <f t="shared" si="21"/>
        <v>0</v>
      </c>
      <c r="D25" s="162">
        <f t="shared" ref="D25:AG25" si="26">D7-D16</f>
        <v>0</v>
      </c>
      <c r="E25" s="162">
        <f t="shared" si="26"/>
        <v>0</v>
      </c>
      <c r="F25" s="162">
        <f t="shared" si="26"/>
        <v>0</v>
      </c>
      <c r="G25" s="162">
        <f t="shared" si="26"/>
        <v>0</v>
      </c>
      <c r="H25" s="162">
        <f t="shared" si="26"/>
        <v>0</v>
      </c>
      <c r="I25" s="162">
        <f t="shared" si="26"/>
        <v>0</v>
      </c>
      <c r="J25" s="162">
        <f t="shared" si="26"/>
        <v>0</v>
      </c>
      <c r="K25" s="162">
        <f t="shared" si="26"/>
        <v>0</v>
      </c>
      <c r="L25" s="162">
        <f t="shared" si="26"/>
        <v>0</v>
      </c>
      <c r="M25" s="162">
        <f t="shared" si="26"/>
        <v>0</v>
      </c>
      <c r="N25" s="162">
        <f t="shared" si="26"/>
        <v>0</v>
      </c>
      <c r="O25" s="162">
        <f t="shared" si="26"/>
        <v>0</v>
      </c>
      <c r="P25" s="162">
        <f t="shared" si="26"/>
        <v>0</v>
      </c>
      <c r="Q25" s="162">
        <f t="shared" si="26"/>
        <v>0</v>
      </c>
      <c r="R25" s="162">
        <f t="shared" si="26"/>
        <v>0</v>
      </c>
      <c r="S25" s="162">
        <f t="shared" si="26"/>
        <v>0</v>
      </c>
      <c r="T25" s="162">
        <f t="shared" si="26"/>
        <v>0</v>
      </c>
      <c r="U25" s="162">
        <f t="shared" si="26"/>
        <v>0</v>
      </c>
      <c r="V25" s="162">
        <f t="shared" si="26"/>
        <v>0</v>
      </c>
      <c r="W25" s="162">
        <f t="shared" si="26"/>
        <v>0</v>
      </c>
      <c r="X25" s="162">
        <f t="shared" si="26"/>
        <v>0</v>
      </c>
      <c r="Y25" s="162">
        <f t="shared" si="26"/>
        <v>0</v>
      </c>
      <c r="Z25" s="162">
        <f t="shared" si="26"/>
        <v>0</v>
      </c>
      <c r="AA25" s="162">
        <f t="shared" si="26"/>
        <v>0</v>
      </c>
      <c r="AB25" s="162">
        <f t="shared" si="26"/>
        <v>0</v>
      </c>
      <c r="AC25" s="162">
        <f t="shared" si="26"/>
        <v>0</v>
      </c>
      <c r="AD25" s="162">
        <f t="shared" si="26"/>
        <v>0</v>
      </c>
      <c r="AE25" s="162">
        <f t="shared" si="26"/>
        <v>0</v>
      </c>
      <c r="AF25" s="162">
        <f t="shared" si="26"/>
        <v>0</v>
      </c>
      <c r="AG25" s="162">
        <f t="shared" si="26"/>
        <v>0</v>
      </c>
      <c r="AH25" s="162">
        <f t="shared" ref="AH25:AQ25" si="27">AH7-AH16</f>
        <v>0</v>
      </c>
      <c r="AI25" s="162">
        <f t="shared" si="27"/>
        <v>0</v>
      </c>
      <c r="AJ25" s="162">
        <f t="shared" si="27"/>
        <v>0</v>
      </c>
      <c r="AK25" s="162">
        <f t="shared" si="27"/>
        <v>0</v>
      </c>
      <c r="AL25" s="162">
        <f t="shared" si="27"/>
        <v>0</v>
      </c>
      <c r="AM25" s="162">
        <f t="shared" si="27"/>
        <v>0</v>
      </c>
      <c r="AN25" s="162">
        <f t="shared" si="27"/>
        <v>0</v>
      </c>
      <c r="AO25" s="162">
        <f t="shared" si="27"/>
        <v>0</v>
      </c>
      <c r="AP25" s="162">
        <f t="shared" si="27"/>
        <v>0</v>
      </c>
      <c r="AQ25" s="162">
        <f t="shared" si="27"/>
        <v>0</v>
      </c>
    </row>
    <row r="26" spans="2:43" x14ac:dyDescent="0.3">
      <c r="B26" s="223" t="s">
        <v>72</v>
      </c>
      <c r="C26" s="224">
        <f t="shared" si="21"/>
        <v>0</v>
      </c>
      <c r="D26" s="225">
        <f t="shared" ref="D26:AG26" si="28">SUM(D23:D25)</f>
        <v>0</v>
      </c>
      <c r="E26" s="224">
        <f t="shared" si="28"/>
        <v>0</v>
      </c>
      <c r="F26" s="224">
        <f t="shared" si="28"/>
        <v>0</v>
      </c>
      <c r="G26" s="224">
        <f t="shared" si="28"/>
        <v>0</v>
      </c>
      <c r="H26" s="224">
        <f t="shared" si="28"/>
        <v>0</v>
      </c>
      <c r="I26" s="224">
        <f t="shared" si="28"/>
        <v>0</v>
      </c>
      <c r="J26" s="224">
        <f t="shared" si="28"/>
        <v>0</v>
      </c>
      <c r="K26" s="224">
        <f t="shared" si="28"/>
        <v>0</v>
      </c>
      <c r="L26" s="224">
        <f t="shared" si="28"/>
        <v>0</v>
      </c>
      <c r="M26" s="224">
        <f t="shared" si="28"/>
        <v>0</v>
      </c>
      <c r="N26" s="224">
        <f t="shared" si="28"/>
        <v>0</v>
      </c>
      <c r="O26" s="224">
        <f t="shared" si="28"/>
        <v>0</v>
      </c>
      <c r="P26" s="224">
        <f t="shared" si="28"/>
        <v>0</v>
      </c>
      <c r="Q26" s="224">
        <f t="shared" si="28"/>
        <v>0</v>
      </c>
      <c r="R26" s="224">
        <f t="shared" si="28"/>
        <v>0</v>
      </c>
      <c r="S26" s="224">
        <f t="shared" si="28"/>
        <v>0</v>
      </c>
      <c r="T26" s="224">
        <f t="shared" si="28"/>
        <v>0</v>
      </c>
      <c r="U26" s="224">
        <f t="shared" si="28"/>
        <v>0</v>
      </c>
      <c r="V26" s="224">
        <f t="shared" si="28"/>
        <v>0</v>
      </c>
      <c r="W26" s="224">
        <f t="shared" si="28"/>
        <v>0</v>
      </c>
      <c r="X26" s="224">
        <f t="shared" si="28"/>
        <v>0</v>
      </c>
      <c r="Y26" s="224">
        <f t="shared" si="28"/>
        <v>0</v>
      </c>
      <c r="Z26" s="224">
        <f t="shared" si="28"/>
        <v>0</v>
      </c>
      <c r="AA26" s="224">
        <f t="shared" si="28"/>
        <v>0</v>
      </c>
      <c r="AB26" s="224">
        <f t="shared" si="28"/>
        <v>0</v>
      </c>
      <c r="AC26" s="224">
        <f t="shared" si="28"/>
        <v>0</v>
      </c>
      <c r="AD26" s="224">
        <f t="shared" si="28"/>
        <v>0</v>
      </c>
      <c r="AE26" s="224">
        <f t="shared" si="28"/>
        <v>0</v>
      </c>
      <c r="AF26" s="224">
        <f t="shared" si="28"/>
        <v>0</v>
      </c>
      <c r="AG26" s="224">
        <f t="shared" si="28"/>
        <v>0</v>
      </c>
      <c r="AH26" s="224">
        <f t="shared" ref="AH26:AQ26" si="29">SUM(AH23:AH25)</f>
        <v>0</v>
      </c>
      <c r="AI26" s="224">
        <f t="shared" si="29"/>
        <v>0</v>
      </c>
      <c r="AJ26" s="224">
        <f t="shared" si="29"/>
        <v>0</v>
      </c>
      <c r="AK26" s="224">
        <f t="shared" si="29"/>
        <v>0</v>
      </c>
      <c r="AL26" s="224">
        <f t="shared" si="29"/>
        <v>0</v>
      </c>
      <c r="AM26" s="224">
        <f t="shared" si="29"/>
        <v>0</v>
      </c>
      <c r="AN26" s="224">
        <f t="shared" si="29"/>
        <v>0</v>
      </c>
      <c r="AO26" s="224">
        <f t="shared" si="29"/>
        <v>0</v>
      </c>
      <c r="AP26" s="224">
        <f t="shared" si="29"/>
        <v>0</v>
      </c>
      <c r="AQ26" s="224">
        <f t="shared" si="29"/>
        <v>0</v>
      </c>
    </row>
    <row r="27" spans="2:43" ht="11.65" x14ac:dyDescent="0.4">
      <c r="B27" s="229" t="s">
        <v>703</v>
      </c>
      <c r="C27" s="230">
        <f t="shared" si="21"/>
        <v>0</v>
      </c>
      <c r="D27" s="230">
        <f>(D23*Parametre!$C$212)+(D24*Parametre!$D$212)+(D25*Parametre!$E$212)</f>
        <v>0</v>
      </c>
      <c r="E27" s="230">
        <f>(E23*Parametre!$C$212)+(E24*Parametre!$D$212)+(E25*Parametre!$E$212)</f>
        <v>0</v>
      </c>
      <c r="F27" s="230">
        <f>(F23*Parametre!$C$212)+(F24*Parametre!$D$212)+(F25*Parametre!$E$212)</f>
        <v>0</v>
      </c>
      <c r="G27" s="230">
        <f>(G23*Parametre!$C$212)+(G24*Parametre!$D$212)+(G25*Parametre!$E$212)</f>
        <v>0</v>
      </c>
      <c r="H27" s="230">
        <f>(H23*Parametre!$C$212)+(H24*Parametre!$D$212)+(H25*Parametre!$E$212)</f>
        <v>0</v>
      </c>
      <c r="I27" s="230">
        <f>(I23*Parametre!$C$212)+(I24*Parametre!$D$212)+(I25*Parametre!$E$212)</f>
        <v>0</v>
      </c>
      <c r="J27" s="230">
        <f>(J23*Parametre!$C$212)+(J24*Parametre!$D$212)+(J25*Parametre!$E$212)</f>
        <v>0</v>
      </c>
      <c r="K27" s="230">
        <f>(K23*Parametre!$C$212)+(K24*Parametre!$D$212)+(K25*Parametre!$E$212)</f>
        <v>0</v>
      </c>
      <c r="L27" s="230">
        <f>(L23*Parametre!$C$212)+(L24*Parametre!$D$212)+(L25*Parametre!$E$212)</f>
        <v>0</v>
      </c>
      <c r="M27" s="230">
        <f>(M23*Parametre!$C$212)+(M24*Parametre!$D$212)+(M25*Parametre!$E$212)</f>
        <v>0</v>
      </c>
      <c r="N27" s="230">
        <f>(N23*Parametre!$C$212)+(N24*Parametre!$D$212)+(N25*Parametre!$E$212)</f>
        <v>0</v>
      </c>
      <c r="O27" s="230">
        <f>(O23*Parametre!$C$212)+(O24*Parametre!$D$212)+(O25*Parametre!$E$212)</f>
        <v>0</v>
      </c>
      <c r="P27" s="230">
        <f>(P23*Parametre!$C$212)+(P24*Parametre!$D$212)+(P25*Parametre!$E$212)</f>
        <v>0</v>
      </c>
      <c r="Q27" s="230">
        <f>(Q23*Parametre!$C$212)+(Q24*Parametre!$D$212)+(Q25*Parametre!$E$212)</f>
        <v>0</v>
      </c>
      <c r="R27" s="230">
        <f>(R23*Parametre!$C$212)+(R24*Parametre!$D$212)+(R25*Parametre!$E$212)</f>
        <v>0</v>
      </c>
      <c r="S27" s="230">
        <f>(S23*Parametre!$C$212)+(S24*Parametre!$D$212)+(S25*Parametre!$E$212)</f>
        <v>0</v>
      </c>
      <c r="T27" s="230">
        <f>(T23*Parametre!$C$212)+(T24*Parametre!$D$212)+(T25*Parametre!$E$212)</f>
        <v>0</v>
      </c>
      <c r="U27" s="230">
        <f>(U23*Parametre!$C$212)+(U24*Parametre!$D$212)+(U25*Parametre!$E$212)</f>
        <v>0</v>
      </c>
      <c r="V27" s="230">
        <f>(V23*Parametre!$C$212)+(V24*Parametre!$D$212)+(V25*Parametre!$E$212)</f>
        <v>0</v>
      </c>
      <c r="W27" s="230">
        <f>(W23*Parametre!$C$212)+(W24*Parametre!$D$212)+(W25*Parametre!$E$212)</f>
        <v>0</v>
      </c>
      <c r="X27" s="230">
        <f>(X23*Parametre!$C$212)+(X24*Parametre!$D$212)+(X25*Parametre!$E$212)</f>
        <v>0</v>
      </c>
      <c r="Y27" s="230">
        <f>(Y23*Parametre!$C$212)+(Y24*Parametre!$D$212)+(Y25*Parametre!$E$212)</f>
        <v>0</v>
      </c>
      <c r="Z27" s="230">
        <f>(Z23*Parametre!$C$212)+(Z24*Parametre!$D$212)+(Z25*Parametre!$E$212)</f>
        <v>0</v>
      </c>
      <c r="AA27" s="230">
        <f>(AA23*Parametre!$C$212)+(AA24*Parametre!$D$212)+(AA25*Parametre!$E$212)</f>
        <v>0</v>
      </c>
      <c r="AB27" s="230">
        <f>(AB23*Parametre!$C$212)+(AB24*Parametre!$D$212)+(AB25*Parametre!$E$212)</f>
        <v>0</v>
      </c>
      <c r="AC27" s="230">
        <f>(AC23*Parametre!$C$212)+(AC24*Parametre!$D$212)+(AC25*Parametre!$E$212)</f>
        <v>0</v>
      </c>
      <c r="AD27" s="230">
        <f>(AD23*Parametre!$C$212)+(AD24*Parametre!$D$212)+(AD25*Parametre!$E$212)</f>
        <v>0</v>
      </c>
      <c r="AE27" s="230">
        <f>(AE23*Parametre!$C$212)+(AE24*Parametre!$D$212)+(AE25*Parametre!$E$212)</f>
        <v>0</v>
      </c>
      <c r="AF27" s="230">
        <f>(AF23*Parametre!$C$212)+(AF24*Parametre!$D$212)+(AF25*Parametre!$E$212)</f>
        <v>0</v>
      </c>
      <c r="AG27" s="230">
        <f>(AG23*Parametre!$C$212)+(AG24*Parametre!$D$212)+(AG25*Parametre!$E$212)</f>
        <v>0</v>
      </c>
      <c r="AH27" s="230">
        <f>(AH23*Parametre!$C$212)+(AH24*Parametre!$D$212)+(AH25*Parametre!$E$212)</f>
        <v>0</v>
      </c>
      <c r="AI27" s="230">
        <f>(AI23*Parametre!$C$212)+(AI24*Parametre!$D$212)+(AI25*Parametre!$E$212)</f>
        <v>0</v>
      </c>
      <c r="AJ27" s="230">
        <f>(AJ23*Parametre!$C$212)+(AJ24*Parametre!$D$212)+(AJ25*Parametre!$E$212)</f>
        <v>0</v>
      </c>
      <c r="AK27" s="230">
        <f>(AK23*Parametre!$C$212)+(AK24*Parametre!$D$212)+(AK25*Parametre!$E$212)</f>
        <v>0</v>
      </c>
      <c r="AL27" s="230">
        <f>(AL23*Parametre!$C$212)+(AL24*Parametre!$D$212)+(AL25*Parametre!$E$212)</f>
        <v>0</v>
      </c>
      <c r="AM27" s="230">
        <f>(AM23*Parametre!$C$212)+(AM24*Parametre!$D$212)+(AM25*Parametre!$E$212)</f>
        <v>0</v>
      </c>
      <c r="AN27" s="230">
        <f>(AN23*Parametre!$C$212)+(AN24*Parametre!$D$212)+(AN25*Parametre!$E$212)</f>
        <v>0</v>
      </c>
      <c r="AO27" s="230">
        <f>(AO23*Parametre!$C$212)+(AO24*Parametre!$D$212)+(AO25*Parametre!$E$212)</f>
        <v>0</v>
      </c>
      <c r="AP27" s="230">
        <f>(AP23*Parametre!$C$212)+(AP24*Parametre!$D$212)+(AP25*Parametre!$E$212)</f>
        <v>0</v>
      </c>
      <c r="AQ27" s="230">
        <f>(AQ23*Parametre!$C$212)+(AQ24*Parametre!$D$212)+(AQ25*Parametre!$E$212)</f>
        <v>0</v>
      </c>
    </row>
    <row r="30" spans="2:43" x14ac:dyDescent="0.3">
      <c r="B30" s="475" t="s">
        <v>726</v>
      </c>
      <c r="C30" s="45"/>
      <c r="D30" s="45" t="s">
        <v>10</v>
      </c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</row>
    <row r="31" spans="2:43" x14ac:dyDescent="0.3">
      <c r="B31" s="478"/>
      <c r="C31" s="46"/>
      <c r="D31" s="47">
        <v>1</v>
      </c>
      <c r="E31" s="47">
        <v>2</v>
      </c>
      <c r="F31" s="47">
        <v>3</v>
      </c>
      <c r="G31" s="47">
        <v>4</v>
      </c>
      <c r="H31" s="47">
        <v>5</v>
      </c>
      <c r="I31" s="47">
        <v>6</v>
      </c>
      <c r="J31" s="47">
        <v>7</v>
      </c>
      <c r="K31" s="47">
        <v>8</v>
      </c>
      <c r="L31" s="47">
        <v>9</v>
      </c>
      <c r="M31" s="47">
        <v>10</v>
      </c>
      <c r="N31" s="47">
        <v>11</v>
      </c>
      <c r="O31" s="47">
        <v>12</v>
      </c>
      <c r="P31" s="47">
        <v>13</v>
      </c>
      <c r="Q31" s="47">
        <v>14</v>
      </c>
      <c r="R31" s="47">
        <v>15</v>
      </c>
      <c r="S31" s="47">
        <v>16</v>
      </c>
      <c r="T31" s="47">
        <v>17</v>
      </c>
      <c r="U31" s="47">
        <v>18</v>
      </c>
      <c r="V31" s="47">
        <v>19</v>
      </c>
      <c r="W31" s="47">
        <v>20</v>
      </c>
      <c r="X31" s="47">
        <v>21</v>
      </c>
      <c r="Y31" s="47">
        <v>22</v>
      </c>
      <c r="Z31" s="47">
        <v>23</v>
      </c>
      <c r="AA31" s="47">
        <v>24</v>
      </c>
      <c r="AB31" s="47">
        <v>25</v>
      </c>
      <c r="AC31" s="47">
        <v>26</v>
      </c>
      <c r="AD31" s="47">
        <v>27</v>
      </c>
      <c r="AE31" s="47">
        <v>28</v>
      </c>
      <c r="AF31" s="47">
        <v>29</v>
      </c>
      <c r="AG31" s="47">
        <v>30</v>
      </c>
      <c r="AH31" s="47">
        <v>31</v>
      </c>
      <c r="AI31" s="47">
        <v>32</v>
      </c>
      <c r="AJ31" s="47">
        <v>33</v>
      </c>
      <c r="AK31" s="47">
        <v>34</v>
      </c>
      <c r="AL31" s="47">
        <v>35</v>
      </c>
      <c r="AM31" s="47">
        <v>36</v>
      </c>
      <c r="AN31" s="47">
        <v>37</v>
      </c>
      <c r="AO31" s="47">
        <v>38</v>
      </c>
      <c r="AP31" s="47">
        <v>39</v>
      </c>
      <c r="AQ31" s="47">
        <v>40</v>
      </c>
    </row>
    <row r="32" spans="2:43" x14ac:dyDescent="0.3">
      <c r="B32" s="48" t="s">
        <v>38</v>
      </c>
      <c r="C32" s="291" t="s">
        <v>9</v>
      </c>
      <c r="D32" s="49">
        <f>D4</f>
        <v>2024</v>
      </c>
      <c r="E32" s="49">
        <f t="shared" ref="E32:AG32" si="30">E4</f>
        <v>2025</v>
      </c>
      <c r="F32" s="49">
        <f t="shared" si="30"/>
        <v>2026</v>
      </c>
      <c r="G32" s="49">
        <f t="shared" si="30"/>
        <v>2027</v>
      </c>
      <c r="H32" s="49">
        <f t="shared" si="30"/>
        <v>2028</v>
      </c>
      <c r="I32" s="49">
        <f t="shared" si="30"/>
        <v>2029</v>
      </c>
      <c r="J32" s="49">
        <f t="shared" si="30"/>
        <v>2030</v>
      </c>
      <c r="K32" s="49">
        <f t="shared" si="30"/>
        <v>2031</v>
      </c>
      <c r="L32" s="49">
        <f t="shared" si="30"/>
        <v>2032</v>
      </c>
      <c r="M32" s="49">
        <f t="shared" si="30"/>
        <v>2033</v>
      </c>
      <c r="N32" s="49">
        <f t="shared" si="30"/>
        <v>2034</v>
      </c>
      <c r="O32" s="49">
        <f t="shared" si="30"/>
        <v>2035</v>
      </c>
      <c r="P32" s="49">
        <f t="shared" si="30"/>
        <v>2036</v>
      </c>
      <c r="Q32" s="49">
        <f t="shared" si="30"/>
        <v>2037</v>
      </c>
      <c r="R32" s="49">
        <f t="shared" si="30"/>
        <v>2038</v>
      </c>
      <c r="S32" s="49">
        <f t="shared" si="30"/>
        <v>2039</v>
      </c>
      <c r="T32" s="49">
        <f t="shared" si="30"/>
        <v>2040</v>
      </c>
      <c r="U32" s="49">
        <f t="shared" si="30"/>
        <v>2041</v>
      </c>
      <c r="V32" s="49">
        <f t="shared" si="30"/>
        <v>2042</v>
      </c>
      <c r="W32" s="49">
        <f t="shared" si="30"/>
        <v>2043</v>
      </c>
      <c r="X32" s="49">
        <f t="shared" si="30"/>
        <v>2044</v>
      </c>
      <c r="Y32" s="49">
        <f t="shared" si="30"/>
        <v>2045</v>
      </c>
      <c r="Z32" s="49">
        <f t="shared" si="30"/>
        <v>2046</v>
      </c>
      <c r="AA32" s="49">
        <f t="shared" si="30"/>
        <v>2047</v>
      </c>
      <c r="AB32" s="49">
        <f t="shared" si="30"/>
        <v>2048</v>
      </c>
      <c r="AC32" s="49">
        <f t="shared" si="30"/>
        <v>2049</v>
      </c>
      <c r="AD32" s="49">
        <f t="shared" si="30"/>
        <v>2050</v>
      </c>
      <c r="AE32" s="49">
        <f t="shared" si="30"/>
        <v>2051</v>
      </c>
      <c r="AF32" s="49">
        <f t="shared" si="30"/>
        <v>2052</v>
      </c>
      <c r="AG32" s="49">
        <f t="shared" si="30"/>
        <v>2053</v>
      </c>
      <c r="AH32" s="49">
        <f t="shared" ref="AH32:AQ32" si="31">AH4</f>
        <v>2054</v>
      </c>
      <c r="AI32" s="49">
        <f t="shared" si="31"/>
        <v>2055</v>
      </c>
      <c r="AJ32" s="49">
        <f t="shared" si="31"/>
        <v>2056</v>
      </c>
      <c r="AK32" s="49">
        <f t="shared" si="31"/>
        <v>2057</v>
      </c>
      <c r="AL32" s="49">
        <f t="shared" si="31"/>
        <v>2058</v>
      </c>
      <c r="AM32" s="49">
        <f t="shared" si="31"/>
        <v>2059</v>
      </c>
      <c r="AN32" s="49">
        <f t="shared" si="31"/>
        <v>2060</v>
      </c>
      <c r="AO32" s="49">
        <f t="shared" si="31"/>
        <v>2061</v>
      </c>
      <c r="AP32" s="49">
        <f t="shared" si="31"/>
        <v>2062</v>
      </c>
      <c r="AQ32" s="49">
        <f t="shared" si="31"/>
        <v>2063</v>
      </c>
    </row>
    <row r="33" spans="2:43" x14ac:dyDescent="0.3">
      <c r="B33" s="45" t="s">
        <v>381</v>
      </c>
      <c r="C33" s="51">
        <f>SUM(D33:AQ33)</f>
        <v>0</v>
      </c>
      <c r="D33" s="162">
        <f>'09a PN vozidiel (žel.)'!D80*Parametre!$D$164</f>
        <v>0</v>
      </c>
      <c r="E33" s="162">
        <f>'09a PN vozidiel (žel.)'!E80*Parametre!$D$164</f>
        <v>0</v>
      </c>
      <c r="F33" s="162">
        <f>'09a PN vozidiel (žel.)'!F80*Parametre!$D$164</f>
        <v>0</v>
      </c>
      <c r="G33" s="162">
        <f>'09a PN vozidiel (žel.)'!G80*Parametre!$D$164</f>
        <v>0</v>
      </c>
      <c r="H33" s="162">
        <f>'09a PN vozidiel (žel.)'!H80*Parametre!$D$164</f>
        <v>0</v>
      </c>
      <c r="I33" s="162">
        <f>'09a PN vozidiel (žel.)'!I80*Parametre!$D$164</f>
        <v>0</v>
      </c>
      <c r="J33" s="162">
        <f>'09a PN vozidiel (žel.)'!J80*Parametre!$D$164</f>
        <v>0</v>
      </c>
      <c r="K33" s="162">
        <f>'09a PN vozidiel (žel.)'!K80*Parametre!$D$164</f>
        <v>0</v>
      </c>
      <c r="L33" s="162">
        <f>'09a PN vozidiel (žel.)'!L80*Parametre!$D$164</f>
        <v>0</v>
      </c>
      <c r="M33" s="162">
        <f>'09a PN vozidiel (žel.)'!M80*Parametre!$D$164</f>
        <v>0</v>
      </c>
      <c r="N33" s="162">
        <f>'09a PN vozidiel (žel.)'!N80*Parametre!$D$164</f>
        <v>0</v>
      </c>
      <c r="O33" s="162">
        <f>'09a PN vozidiel (žel.)'!O80*Parametre!$D$164</f>
        <v>0</v>
      </c>
      <c r="P33" s="162">
        <f>'09a PN vozidiel (žel.)'!P80*Parametre!$D$164</f>
        <v>0</v>
      </c>
      <c r="Q33" s="162">
        <f>'09a PN vozidiel (žel.)'!Q80*Parametre!$D$164</f>
        <v>0</v>
      </c>
      <c r="R33" s="162">
        <f>'09a PN vozidiel (žel.)'!R80*Parametre!$D$164</f>
        <v>0</v>
      </c>
      <c r="S33" s="162">
        <f>'09a PN vozidiel (žel.)'!S80*Parametre!$D$164</f>
        <v>0</v>
      </c>
      <c r="T33" s="162">
        <f>'09a PN vozidiel (žel.)'!T80*Parametre!$D$164</f>
        <v>0</v>
      </c>
      <c r="U33" s="162">
        <f>'09a PN vozidiel (žel.)'!U80*Parametre!$D$164</f>
        <v>0</v>
      </c>
      <c r="V33" s="162">
        <f>'09a PN vozidiel (žel.)'!V80*Parametre!$D$164</f>
        <v>0</v>
      </c>
      <c r="W33" s="162">
        <f>'09a PN vozidiel (žel.)'!W80*Parametre!$D$164</f>
        <v>0</v>
      </c>
      <c r="X33" s="162">
        <f>'09a PN vozidiel (žel.)'!X80*Parametre!$D$164</f>
        <v>0</v>
      </c>
      <c r="Y33" s="162">
        <f>'09a PN vozidiel (žel.)'!Y80*Parametre!$D$164</f>
        <v>0</v>
      </c>
      <c r="Z33" s="162">
        <f>'09a PN vozidiel (žel.)'!Z80*Parametre!$D$164</f>
        <v>0</v>
      </c>
      <c r="AA33" s="162">
        <f>'09a PN vozidiel (žel.)'!AA80*Parametre!$D$164</f>
        <v>0</v>
      </c>
      <c r="AB33" s="162">
        <f>'09a PN vozidiel (žel.)'!AB80*Parametre!$D$164</f>
        <v>0</v>
      </c>
      <c r="AC33" s="162">
        <f>'09a PN vozidiel (žel.)'!AC80*Parametre!$D$164</f>
        <v>0</v>
      </c>
      <c r="AD33" s="162">
        <f>'09a PN vozidiel (žel.)'!AD80*Parametre!$D$164</f>
        <v>0</v>
      </c>
      <c r="AE33" s="162">
        <f>'09a PN vozidiel (žel.)'!AE80*Parametre!$D$164</f>
        <v>0</v>
      </c>
      <c r="AF33" s="162">
        <f>'09a PN vozidiel (žel.)'!AF80*Parametre!$D$164</f>
        <v>0</v>
      </c>
      <c r="AG33" s="162">
        <f>'09a PN vozidiel (žel.)'!AG80*Parametre!$D$164</f>
        <v>0</v>
      </c>
      <c r="AH33" s="162">
        <f>'09a PN vozidiel (žel.)'!AH80*Parametre!$D$164</f>
        <v>0</v>
      </c>
      <c r="AI33" s="162">
        <f>'09a PN vozidiel (žel.)'!AI80*Parametre!$D$164</f>
        <v>0</v>
      </c>
      <c r="AJ33" s="162">
        <f>'09a PN vozidiel (žel.)'!AJ80*Parametre!$D$164</f>
        <v>0</v>
      </c>
      <c r="AK33" s="162">
        <f>'09a PN vozidiel (žel.)'!AK80*Parametre!$D$164</f>
        <v>0</v>
      </c>
      <c r="AL33" s="162">
        <f>'09a PN vozidiel (žel.)'!AL80*Parametre!$D$164</f>
        <v>0</v>
      </c>
      <c r="AM33" s="162">
        <f>'09a PN vozidiel (žel.)'!AM80*Parametre!$D$164</f>
        <v>0</v>
      </c>
      <c r="AN33" s="162">
        <f>'09a PN vozidiel (žel.)'!AN80*Parametre!$D$164</f>
        <v>0</v>
      </c>
      <c r="AO33" s="162">
        <f>'09a PN vozidiel (žel.)'!AO80*Parametre!$D$164</f>
        <v>0</v>
      </c>
      <c r="AP33" s="162">
        <f>'09a PN vozidiel (žel.)'!AP80*Parametre!$D$164</f>
        <v>0</v>
      </c>
      <c r="AQ33" s="162">
        <f>'09a PN vozidiel (žel.)'!AQ80*Parametre!$D$164</f>
        <v>0</v>
      </c>
    </row>
    <row r="34" spans="2:43" x14ac:dyDescent="0.3">
      <c r="B34" s="45" t="s">
        <v>382</v>
      </c>
      <c r="C34" s="51">
        <f t="shared" ref="C34:C41" si="32">SUM(D34:AQ34)</f>
        <v>0</v>
      </c>
      <c r="D34" s="162">
        <f>'09a PN vozidiel (žel.)'!D81*Parametre!$E$164</f>
        <v>0</v>
      </c>
      <c r="E34" s="162">
        <f>'09a PN vozidiel (žel.)'!E81*Parametre!$E$164</f>
        <v>0</v>
      </c>
      <c r="F34" s="162">
        <f>'09a PN vozidiel (žel.)'!F81*Parametre!$E$164</f>
        <v>0</v>
      </c>
      <c r="G34" s="162">
        <f>'09a PN vozidiel (žel.)'!G81*Parametre!$E$164</f>
        <v>0</v>
      </c>
      <c r="H34" s="162">
        <f>'09a PN vozidiel (žel.)'!H81*Parametre!$E$164</f>
        <v>0</v>
      </c>
      <c r="I34" s="162">
        <f>'09a PN vozidiel (žel.)'!I81*Parametre!$E$164</f>
        <v>0</v>
      </c>
      <c r="J34" s="162">
        <f>'09a PN vozidiel (žel.)'!J81*Parametre!$E$164</f>
        <v>0</v>
      </c>
      <c r="K34" s="162">
        <f>'09a PN vozidiel (žel.)'!K81*Parametre!$E$164</f>
        <v>0</v>
      </c>
      <c r="L34" s="162">
        <f>'09a PN vozidiel (žel.)'!L81*Parametre!$E$164</f>
        <v>0</v>
      </c>
      <c r="M34" s="162">
        <f>'09a PN vozidiel (žel.)'!M81*Parametre!$E$164</f>
        <v>0</v>
      </c>
      <c r="N34" s="162">
        <f>'09a PN vozidiel (žel.)'!N81*Parametre!$E$164</f>
        <v>0</v>
      </c>
      <c r="O34" s="162">
        <f>'09a PN vozidiel (žel.)'!O81*Parametre!$E$164</f>
        <v>0</v>
      </c>
      <c r="P34" s="162">
        <f>'09a PN vozidiel (žel.)'!P81*Parametre!$E$164</f>
        <v>0</v>
      </c>
      <c r="Q34" s="162">
        <f>'09a PN vozidiel (žel.)'!Q81*Parametre!$E$164</f>
        <v>0</v>
      </c>
      <c r="R34" s="162">
        <f>'09a PN vozidiel (žel.)'!R81*Parametre!$E$164</f>
        <v>0</v>
      </c>
      <c r="S34" s="162">
        <f>'09a PN vozidiel (žel.)'!S81*Parametre!$E$164</f>
        <v>0</v>
      </c>
      <c r="T34" s="162">
        <f>'09a PN vozidiel (žel.)'!T81*Parametre!$E$164</f>
        <v>0</v>
      </c>
      <c r="U34" s="162">
        <f>'09a PN vozidiel (žel.)'!U81*Parametre!$E$164</f>
        <v>0</v>
      </c>
      <c r="V34" s="162">
        <f>'09a PN vozidiel (žel.)'!V81*Parametre!$E$164</f>
        <v>0</v>
      </c>
      <c r="W34" s="162">
        <f>'09a PN vozidiel (žel.)'!W81*Parametre!$E$164</f>
        <v>0</v>
      </c>
      <c r="X34" s="162">
        <f>'09a PN vozidiel (žel.)'!X81*Parametre!$E$164</f>
        <v>0</v>
      </c>
      <c r="Y34" s="162">
        <f>'09a PN vozidiel (žel.)'!Y81*Parametre!$E$164</f>
        <v>0</v>
      </c>
      <c r="Z34" s="162">
        <f>'09a PN vozidiel (žel.)'!Z81*Parametre!$E$164</f>
        <v>0</v>
      </c>
      <c r="AA34" s="162">
        <f>'09a PN vozidiel (žel.)'!AA81*Parametre!$E$164</f>
        <v>0</v>
      </c>
      <c r="AB34" s="162">
        <f>'09a PN vozidiel (žel.)'!AB81*Parametre!$E$164</f>
        <v>0</v>
      </c>
      <c r="AC34" s="162">
        <f>'09a PN vozidiel (žel.)'!AC81*Parametre!$E$164</f>
        <v>0</v>
      </c>
      <c r="AD34" s="162">
        <f>'09a PN vozidiel (žel.)'!AD81*Parametre!$E$164</f>
        <v>0</v>
      </c>
      <c r="AE34" s="162">
        <f>'09a PN vozidiel (žel.)'!AE81*Parametre!$E$164</f>
        <v>0</v>
      </c>
      <c r="AF34" s="162">
        <f>'09a PN vozidiel (žel.)'!AF81*Parametre!$E$164</f>
        <v>0</v>
      </c>
      <c r="AG34" s="162">
        <f>'09a PN vozidiel (žel.)'!AG81*Parametre!$E$164</f>
        <v>0</v>
      </c>
      <c r="AH34" s="162">
        <f>'09a PN vozidiel (žel.)'!AH81*Parametre!$E$164</f>
        <v>0</v>
      </c>
      <c r="AI34" s="162">
        <f>'09a PN vozidiel (žel.)'!AI81*Parametre!$E$164</f>
        <v>0</v>
      </c>
      <c r="AJ34" s="162">
        <f>'09a PN vozidiel (žel.)'!AJ81*Parametre!$E$164</f>
        <v>0</v>
      </c>
      <c r="AK34" s="162">
        <f>'09a PN vozidiel (žel.)'!AK81*Parametre!$E$164</f>
        <v>0</v>
      </c>
      <c r="AL34" s="162">
        <f>'09a PN vozidiel (žel.)'!AL81*Parametre!$E$164</f>
        <v>0</v>
      </c>
      <c r="AM34" s="162">
        <f>'09a PN vozidiel (žel.)'!AM81*Parametre!$E$164</f>
        <v>0</v>
      </c>
      <c r="AN34" s="162">
        <f>'09a PN vozidiel (žel.)'!AN81*Parametre!$E$164</f>
        <v>0</v>
      </c>
      <c r="AO34" s="162">
        <f>'09a PN vozidiel (žel.)'!AO81*Parametre!$E$164</f>
        <v>0</v>
      </c>
      <c r="AP34" s="162">
        <f>'09a PN vozidiel (žel.)'!AP81*Parametre!$E$164</f>
        <v>0</v>
      </c>
      <c r="AQ34" s="162">
        <f>'09a PN vozidiel (žel.)'!AQ81*Parametre!$E$164</f>
        <v>0</v>
      </c>
    </row>
    <row r="35" spans="2:43" x14ac:dyDescent="0.3">
      <c r="B35" s="45" t="s">
        <v>383</v>
      </c>
      <c r="C35" s="51">
        <f t="shared" si="32"/>
        <v>0</v>
      </c>
      <c r="D35" s="162">
        <f>'09a PN vozidiel (žel.)'!D82*Parametre!$F$164</f>
        <v>0</v>
      </c>
      <c r="E35" s="162">
        <f>'09a PN vozidiel (žel.)'!E82*Parametre!$F$164</f>
        <v>0</v>
      </c>
      <c r="F35" s="162">
        <f>'09a PN vozidiel (žel.)'!F82*Parametre!$F$164</f>
        <v>0</v>
      </c>
      <c r="G35" s="162">
        <f>'09a PN vozidiel (žel.)'!G82*Parametre!$F$164</f>
        <v>0</v>
      </c>
      <c r="H35" s="162">
        <f>'09a PN vozidiel (žel.)'!H82*Parametre!$F$164</f>
        <v>0</v>
      </c>
      <c r="I35" s="162">
        <f>'09a PN vozidiel (žel.)'!I82*Parametre!$F$164</f>
        <v>0</v>
      </c>
      <c r="J35" s="162">
        <f>'09a PN vozidiel (žel.)'!J82*Parametre!$F$164</f>
        <v>0</v>
      </c>
      <c r="K35" s="162">
        <f>'09a PN vozidiel (žel.)'!K82*Parametre!$F$164</f>
        <v>0</v>
      </c>
      <c r="L35" s="162">
        <f>'09a PN vozidiel (žel.)'!L82*Parametre!$F$164</f>
        <v>0</v>
      </c>
      <c r="M35" s="162">
        <f>'09a PN vozidiel (žel.)'!M82*Parametre!$F$164</f>
        <v>0</v>
      </c>
      <c r="N35" s="162">
        <f>'09a PN vozidiel (žel.)'!N82*Parametre!$F$164</f>
        <v>0</v>
      </c>
      <c r="O35" s="162">
        <f>'09a PN vozidiel (žel.)'!O82*Parametre!$F$164</f>
        <v>0</v>
      </c>
      <c r="P35" s="162">
        <f>'09a PN vozidiel (žel.)'!P82*Parametre!$F$164</f>
        <v>0</v>
      </c>
      <c r="Q35" s="162">
        <f>'09a PN vozidiel (žel.)'!Q82*Parametre!$F$164</f>
        <v>0</v>
      </c>
      <c r="R35" s="162">
        <f>'09a PN vozidiel (žel.)'!R82*Parametre!$F$164</f>
        <v>0</v>
      </c>
      <c r="S35" s="162">
        <f>'09a PN vozidiel (žel.)'!S82*Parametre!$F$164</f>
        <v>0</v>
      </c>
      <c r="T35" s="162">
        <f>'09a PN vozidiel (žel.)'!T82*Parametre!$F$164</f>
        <v>0</v>
      </c>
      <c r="U35" s="162">
        <f>'09a PN vozidiel (žel.)'!U82*Parametre!$F$164</f>
        <v>0</v>
      </c>
      <c r="V35" s="162">
        <f>'09a PN vozidiel (žel.)'!V82*Parametre!$F$164</f>
        <v>0</v>
      </c>
      <c r="W35" s="162">
        <f>'09a PN vozidiel (žel.)'!W82*Parametre!$F$164</f>
        <v>0</v>
      </c>
      <c r="X35" s="162">
        <f>'09a PN vozidiel (žel.)'!X82*Parametre!$F$164</f>
        <v>0</v>
      </c>
      <c r="Y35" s="162">
        <f>'09a PN vozidiel (žel.)'!Y82*Parametre!$F$164</f>
        <v>0</v>
      </c>
      <c r="Z35" s="162">
        <f>'09a PN vozidiel (žel.)'!Z82*Parametre!$F$164</f>
        <v>0</v>
      </c>
      <c r="AA35" s="162">
        <f>'09a PN vozidiel (žel.)'!AA82*Parametre!$F$164</f>
        <v>0</v>
      </c>
      <c r="AB35" s="162">
        <f>'09a PN vozidiel (žel.)'!AB82*Parametre!$F$164</f>
        <v>0</v>
      </c>
      <c r="AC35" s="162">
        <f>'09a PN vozidiel (žel.)'!AC82*Parametre!$F$164</f>
        <v>0</v>
      </c>
      <c r="AD35" s="162">
        <f>'09a PN vozidiel (žel.)'!AD82*Parametre!$F$164</f>
        <v>0</v>
      </c>
      <c r="AE35" s="162">
        <f>'09a PN vozidiel (žel.)'!AE82*Parametre!$F$164</f>
        <v>0</v>
      </c>
      <c r="AF35" s="162">
        <f>'09a PN vozidiel (žel.)'!AF82*Parametre!$F$164</f>
        <v>0</v>
      </c>
      <c r="AG35" s="162">
        <f>'09a PN vozidiel (žel.)'!AG82*Parametre!$F$164</f>
        <v>0</v>
      </c>
      <c r="AH35" s="162">
        <f>'09a PN vozidiel (žel.)'!AH82*Parametre!$F$164</f>
        <v>0</v>
      </c>
      <c r="AI35" s="162">
        <f>'09a PN vozidiel (žel.)'!AI82*Parametre!$F$164</f>
        <v>0</v>
      </c>
      <c r="AJ35" s="162">
        <f>'09a PN vozidiel (žel.)'!AJ82*Parametre!$F$164</f>
        <v>0</v>
      </c>
      <c r="AK35" s="162">
        <f>'09a PN vozidiel (žel.)'!AK82*Parametre!$F$164</f>
        <v>0</v>
      </c>
      <c r="AL35" s="162">
        <f>'09a PN vozidiel (žel.)'!AL82*Parametre!$F$164</f>
        <v>0</v>
      </c>
      <c r="AM35" s="162">
        <f>'09a PN vozidiel (žel.)'!AM82*Parametre!$F$164</f>
        <v>0</v>
      </c>
      <c r="AN35" s="162">
        <f>'09a PN vozidiel (žel.)'!AN82*Parametre!$F$164</f>
        <v>0</v>
      </c>
      <c r="AO35" s="162">
        <f>'09a PN vozidiel (žel.)'!AO82*Parametre!$F$164</f>
        <v>0</v>
      </c>
      <c r="AP35" s="162">
        <f>'09a PN vozidiel (žel.)'!AP82*Parametre!$F$164</f>
        <v>0</v>
      </c>
      <c r="AQ35" s="162">
        <f>'09a PN vozidiel (žel.)'!AQ82*Parametre!$F$164</f>
        <v>0</v>
      </c>
    </row>
    <row r="36" spans="2:43" x14ac:dyDescent="0.3">
      <c r="B36" s="45" t="s">
        <v>385</v>
      </c>
      <c r="C36" s="51">
        <f t="shared" si="32"/>
        <v>0</v>
      </c>
      <c r="D36" s="162">
        <f>'09a PN vozidiel (žel.)'!D84*Parametre!$H$164</f>
        <v>0</v>
      </c>
      <c r="E36" s="162">
        <f>'09a PN vozidiel (žel.)'!E84*Parametre!$H$164</f>
        <v>0</v>
      </c>
      <c r="F36" s="162">
        <f>'09a PN vozidiel (žel.)'!F84*Parametre!$H$164</f>
        <v>0</v>
      </c>
      <c r="G36" s="162">
        <f>'09a PN vozidiel (žel.)'!G84*Parametre!$H$164</f>
        <v>0</v>
      </c>
      <c r="H36" s="162">
        <f>'09a PN vozidiel (žel.)'!H84*Parametre!$H$164</f>
        <v>0</v>
      </c>
      <c r="I36" s="162">
        <f>'09a PN vozidiel (žel.)'!I84*Parametre!$H$164</f>
        <v>0</v>
      </c>
      <c r="J36" s="162">
        <f>'09a PN vozidiel (žel.)'!J84*Parametre!$H$164</f>
        <v>0</v>
      </c>
      <c r="K36" s="162">
        <f>'09a PN vozidiel (žel.)'!K84*Parametre!$H$164</f>
        <v>0</v>
      </c>
      <c r="L36" s="162">
        <f>'09a PN vozidiel (žel.)'!L84*Parametre!$H$164</f>
        <v>0</v>
      </c>
      <c r="M36" s="162">
        <f>'09a PN vozidiel (žel.)'!M84*Parametre!$H$164</f>
        <v>0</v>
      </c>
      <c r="N36" s="162">
        <f>'09a PN vozidiel (žel.)'!N84*Parametre!$H$164</f>
        <v>0</v>
      </c>
      <c r="O36" s="162">
        <f>'09a PN vozidiel (žel.)'!O84*Parametre!$H$164</f>
        <v>0</v>
      </c>
      <c r="P36" s="162">
        <f>'09a PN vozidiel (žel.)'!P84*Parametre!$H$164</f>
        <v>0</v>
      </c>
      <c r="Q36" s="162">
        <f>'09a PN vozidiel (žel.)'!Q84*Parametre!$H$164</f>
        <v>0</v>
      </c>
      <c r="R36" s="162">
        <f>'09a PN vozidiel (žel.)'!R84*Parametre!$H$164</f>
        <v>0</v>
      </c>
      <c r="S36" s="162">
        <f>'09a PN vozidiel (žel.)'!S84*Parametre!$H$164</f>
        <v>0</v>
      </c>
      <c r="T36" s="162">
        <f>'09a PN vozidiel (žel.)'!T84*Parametre!$H$164</f>
        <v>0</v>
      </c>
      <c r="U36" s="162">
        <f>'09a PN vozidiel (žel.)'!U84*Parametre!$H$164</f>
        <v>0</v>
      </c>
      <c r="V36" s="162">
        <f>'09a PN vozidiel (žel.)'!V84*Parametre!$H$164</f>
        <v>0</v>
      </c>
      <c r="W36" s="162">
        <f>'09a PN vozidiel (žel.)'!W84*Parametre!$H$164</f>
        <v>0</v>
      </c>
      <c r="X36" s="162">
        <f>'09a PN vozidiel (žel.)'!X84*Parametre!$H$164</f>
        <v>0</v>
      </c>
      <c r="Y36" s="162">
        <f>'09a PN vozidiel (žel.)'!Y84*Parametre!$H$164</f>
        <v>0</v>
      </c>
      <c r="Z36" s="162">
        <f>'09a PN vozidiel (žel.)'!Z84*Parametre!$H$164</f>
        <v>0</v>
      </c>
      <c r="AA36" s="162">
        <f>'09a PN vozidiel (žel.)'!AA84*Parametre!$H$164</f>
        <v>0</v>
      </c>
      <c r="AB36" s="162">
        <f>'09a PN vozidiel (žel.)'!AB84*Parametre!$H$164</f>
        <v>0</v>
      </c>
      <c r="AC36" s="162">
        <f>'09a PN vozidiel (žel.)'!AC84*Parametre!$H$164</f>
        <v>0</v>
      </c>
      <c r="AD36" s="162">
        <f>'09a PN vozidiel (žel.)'!AD84*Parametre!$H$164</f>
        <v>0</v>
      </c>
      <c r="AE36" s="162">
        <f>'09a PN vozidiel (žel.)'!AE84*Parametre!$H$164</f>
        <v>0</v>
      </c>
      <c r="AF36" s="162">
        <f>'09a PN vozidiel (žel.)'!AF84*Parametre!$H$164</f>
        <v>0</v>
      </c>
      <c r="AG36" s="162">
        <f>'09a PN vozidiel (žel.)'!AG84*Parametre!$H$164</f>
        <v>0</v>
      </c>
      <c r="AH36" s="162">
        <f>'09a PN vozidiel (žel.)'!AH84*Parametre!$H$164</f>
        <v>0</v>
      </c>
      <c r="AI36" s="162">
        <f>'09a PN vozidiel (žel.)'!AI84*Parametre!$H$164</f>
        <v>0</v>
      </c>
      <c r="AJ36" s="162">
        <f>'09a PN vozidiel (žel.)'!AJ84*Parametre!$H$164</f>
        <v>0</v>
      </c>
      <c r="AK36" s="162">
        <f>'09a PN vozidiel (žel.)'!AK84*Parametre!$H$164</f>
        <v>0</v>
      </c>
      <c r="AL36" s="162">
        <f>'09a PN vozidiel (žel.)'!AL84*Parametre!$H$164</f>
        <v>0</v>
      </c>
      <c r="AM36" s="162">
        <f>'09a PN vozidiel (žel.)'!AM84*Parametre!$H$164</f>
        <v>0</v>
      </c>
      <c r="AN36" s="162">
        <f>'09a PN vozidiel (žel.)'!AN84*Parametre!$H$164</f>
        <v>0</v>
      </c>
      <c r="AO36" s="162">
        <f>'09a PN vozidiel (žel.)'!AO84*Parametre!$H$164</f>
        <v>0</v>
      </c>
      <c r="AP36" s="162">
        <f>'09a PN vozidiel (žel.)'!AP84*Parametre!$H$164</f>
        <v>0</v>
      </c>
      <c r="AQ36" s="162">
        <f>'09a PN vozidiel (žel.)'!AQ84*Parametre!$H$164</f>
        <v>0</v>
      </c>
    </row>
    <row r="37" spans="2:43" x14ac:dyDescent="0.3">
      <c r="B37" s="45" t="s">
        <v>387</v>
      </c>
      <c r="C37" s="51">
        <f t="shared" si="32"/>
        <v>0</v>
      </c>
      <c r="D37" s="162">
        <f>'09a PN vozidiel (žel.)'!D86*Parametre!$D$169</f>
        <v>0</v>
      </c>
      <c r="E37" s="162">
        <f>'09a PN vozidiel (žel.)'!E86*Parametre!$D$169</f>
        <v>0</v>
      </c>
      <c r="F37" s="162">
        <f>'09a PN vozidiel (žel.)'!F86*Parametre!$D$169</f>
        <v>0</v>
      </c>
      <c r="G37" s="162">
        <f>'09a PN vozidiel (žel.)'!G86*Parametre!$D$169</f>
        <v>0</v>
      </c>
      <c r="H37" s="162">
        <f>'09a PN vozidiel (žel.)'!H86*Parametre!$D$169</f>
        <v>0</v>
      </c>
      <c r="I37" s="162">
        <f>'09a PN vozidiel (žel.)'!I86*Parametre!$D$169</f>
        <v>0</v>
      </c>
      <c r="J37" s="162">
        <f>'09a PN vozidiel (žel.)'!J86*Parametre!$D$169</f>
        <v>0</v>
      </c>
      <c r="K37" s="162">
        <f>'09a PN vozidiel (žel.)'!K86*Parametre!$D$169</f>
        <v>0</v>
      </c>
      <c r="L37" s="162">
        <f>'09a PN vozidiel (žel.)'!L86*Parametre!$D$169</f>
        <v>0</v>
      </c>
      <c r="M37" s="162">
        <f>'09a PN vozidiel (žel.)'!M86*Parametre!$D$169</f>
        <v>0</v>
      </c>
      <c r="N37" s="162">
        <f>'09a PN vozidiel (žel.)'!N86*Parametre!$D$169</f>
        <v>0</v>
      </c>
      <c r="O37" s="162">
        <f>'09a PN vozidiel (žel.)'!O86*Parametre!$D$169</f>
        <v>0</v>
      </c>
      <c r="P37" s="162">
        <f>'09a PN vozidiel (žel.)'!P86*Parametre!$D$169</f>
        <v>0</v>
      </c>
      <c r="Q37" s="162">
        <f>'09a PN vozidiel (žel.)'!Q86*Parametre!$D$169</f>
        <v>0</v>
      </c>
      <c r="R37" s="162">
        <f>'09a PN vozidiel (žel.)'!R86*Parametre!$D$169</f>
        <v>0</v>
      </c>
      <c r="S37" s="162">
        <f>'09a PN vozidiel (žel.)'!S86*Parametre!$D$169</f>
        <v>0</v>
      </c>
      <c r="T37" s="162">
        <f>'09a PN vozidiel (žel.)'!T86*Parametre!$D$169</f>
        <v>0</v>
      </c>
      <c r="U37" s="162">
        <f>'09a PN vozidiel (žel.)'!U86*Parametre!$D$169</f>
        <v>0</v>
      </c>
      <c r="V37" s="162">
        <f>'09a PN vozidiel (žel.)'!V86*Parametre!$D$169</f>
        <v>0</v>
      </c>
      <c r="W37" s="162">
        <f>'09a PN vozidiel (žel.)'!W86*Parametre!$D$169</f>
        <v>0</v>
      </c>
      <c r="X37" s="162">
        <f>'09a PN vozidiel (žel.)'!X86*Parametre!$D$169</f>
        <v>0</v>
      </c>
      <c r="Y37" s="162">
        <f>'09a PN vozidiel (žel.)'!Y86*Parametre!$D$169</f>
        <v>0</v>
      </c>
      <c r="Z37" s="162">
        <f>'09a PN vozidiel (žel.)'!Z86*Parametre!$D$169</f>
        <v>0</v>
      </c>
      <c r="AA37" s="162">
        <f>'09a PN vozidiel (žel.)'!AA86*Parametre!$D$169</f>
        <v>0</v>
      </c>
      <c r="AB37" s="162">
        <f>'09a PN vozidiel (žel.)'!AB86*Parametre!$D$169</f>
        <v>0</v>
      </c>
      <c r="AC37" s="162">
        <f>'09a PN vozidiel (žel.)'!AC86*Parametre!$D$169</f>
        <v>0</v>
      </c>
      <c r="AD37" s="162">
        <f>'09a PN vozidiel (žel.)'!AD86*Parametre!$D$169</f>
        <v>0</v>
      </c>
      <c r="AE37" s="162">
        <f>'09a PN vozidiel (žel.)'!AE86*Parametre!$D$169</f>
        <v>0</v>
      </c>
      <c r="AF37" s="162">
        <f>'09a PN vozidiel (žel.)'!AF86*Parametre!$D$169</f>
        <v>0</v>
      </c>
      <c r="AG37" s="162">
        <f>'09a PN vozidiel (žel.)'!AG86*Parametre!$D$169</f>
        <v>0</v>
      </c>
      <c r="AH37" s="162">
        <f>'09a PN vozidiel (žel.)'!AH86*Parametre!$D$169</f>
        <v>0</v>
      </c>
      <c r="AI37" s="162">
        <f>'09a PN vozidiel (žel.)'!AI86*Parametre!$D$169</f>
        <v>0</v>
      </c>
      <c r="AJ37" s="162">
        <f>'09a PN vozidiel (žel.)'!AJ86*Parametre!$D$169</f>
        <v>0</v>
      </c>
      <c r="AK37" s="162">
        <f>'09a PN vozidiel (žel.)'!AK86*Parametre!$D$169</f>
        <v>0</v>
      </c>
      <c r="AL37" s="162">
        <f>'09a PN vozidiel (žel.)'!AL86*Parametre!$D$169</f>
        <v>0</v>
      </c>
      <c r="AM37" s="162">
        <f>'09a PN vozidiel (žel.)'!AM86*Parametre!$D$169</f>
        <v>0</v>
      </c>
      <c r="AN37" s="162">
        <f>'09a PN vozidiel (žel.)'!AN86*Parametre!$D$169</f>
        <v>0</v>
      </c>
      <c r="AO37" s="162">
        <f>'09a PN vozidiel (žel.)'!AO86*Parametre!$D$169</f>
        <v>0</v>
      </c>
      <c r="AP37" s="162">
        <f>'09a PN vozidiel (žel.)'!AP86*Parametre!$D$169</f>
        <v>0</v>
      </c>
      <c r="AQ37" s="162">
        <f>'09a PN vozidiel (žel.)'!AQ86*Parametre!$D$169</f>
        <v>0</v>
      </c>
    </row>
    <row r="38" spans="2:43" x14ac:dyDescent="0.3">
      <c r="B38" s="45" t="s">
        <v>388</v>
      </c>
      <c r="C38" s="51">
        <f t="shared" si="32"/>
        <v>0</v>
      </c>
      <c r="D38" s="162">
        <f>'09a PN vozidiel (žel.)'!D87*Parametre!$D$170</f>
        <v>0</v>
      </c>
      <c r="E38" s="162">
        <f>'09a PN vozidiel (žel.)'!E87*Parametre!$D$170</f>
        <v>0</v>
      </c>
      <c r="F38" s="162">
        <f>'09a PN vozidiel (žel.)'!F87*Parametre!$D$170</f>
        <v>0</v>
      </c>
      <c r="G38" s="162">
        <f>'09a PN vozidiel (žel.)'!G87*Parametre!$D$170</f>
        <v>0</v>
      </c>
      <c r="H38" s="162">
        <f>'09a PN vozidiel (žel.)'!H87*Parametre!$D$170</f>
        <v>0</v>
      </c>
      <c r="I38" s="162">
        <f>'09a PN vozidiel (žel.)'!I87*Parametre!$D$170</f>
        <v>0</v>
      </c>
      <c r="J38" s="162">
        <f>'09a PN vozidiel (žel.)'!J87*Parametre!$D$170</f>
        <v>0</v>
      </c>
      <c r="K38" s="162">
        <f>'09a PN vozidiel (žel.)'!K87*Parametre!$D$170</f>
        <v>0</v>
      </c>
      <c r="L38" s="162">
        <f>'09a PN vozidiel (žel.)'!L87*Parametre!$D$170</f>
        <v>0</v>
      </c>
      <c r="M38" s="162">
        <f>'09a PN vozidiel (žel.)'!M87*Parametre!$D$170</f>
        <v>0</v>
      </c>
      <c r="N38" s="162">
        <f>'09a PN vozidiel (žel.)'!N87*Parametre!$D$170</f>
        <v>0</v>
      </c>
      <c r="O38" s="162">
        <f>'09a PN vozidiel (žel.)'!O87*Parametre!$D$170</f>
        <v>0</v>
      </c>
      <c r="P38" s="162">
        <f>'09a PN vozidiel (žel.)'!P87*Parametre!$D$170</f>
        <v>0</v>
      </c>
      <c r="Q38" s="162">
        <f>'09a PN vozidiel (žel.)'!Q87*Parametre!$D$170</f>
        <v>0</v>
      </c>
      <c r="R38" s="162">
        <f>'09a PN vozidiel (žel.)'!R87*Parametre!$D$170</f>
        <v>0</v>
      </c>
      <c r="S38" s="162">
        <f>'09a PN vozidiel (žel.)'!S87*Parametre!$D$170</f>
        <v>0</v>
      </c>
      <c r="T38" s="162">
        <f>'09a PN vozidiel (žel.)'!T87*Parametre!$D$170</f>
        <v>0</v>
      </c>
      <c r="U38" s="162">
        <f>'09a PN vozidiel (žel.)'!U87*Parametre!$D$170</f>
        <v>0</v>
      </c>
      <c r="V38" s="162">
        <f>'09a PN vozidiel (žel.)'!V87*Parametre!$D$170</f>
        <v>0</v>
      </c>
      <c r="W38" s="162">
        <f>'09a PN vozidiel (žel.)'!W87*Parametre!$D$170</f>
        <v>0</v>
      </c>
      <c r="X38" s="162">
        <f>'09a PN vozidiel (žel.)'!X87*Parametre!$D$170</f>
        <v>0</v>
      </c>
      <c r="Y38" s="162">
        <f>'09a PN vozidiel (žel.)'!Y87*Parametre!$D$170</f>
        <v>0</v>
      </c>
      <c r="Z38" s="162">
        <f>'09a PN vozidiel (žel.)'!Z87*Parametre!$D$170</f>
        <v>0</v>
      </c>
      <c r="AA38" s="162">
        <f>'09a PN vozidiel (žel.)'!AA87*Parametre!$D$170</f>
        <v>0</v>
      </c>
      <c r="AB38" s="162">
        <f>'09a PN vozidiel (žel.)'!AB87*Parametre!$D$170</f>
        <v>0</v>
      </c>
      <c r="AC38" s="162">
        <f>'09a PN vozidiel (žel.)'!AC87*Parametre!$D$170</f>
        <v>0</v>
      </c>
      <c r="AD38" s="162">
        <f>'09a PN vozidiel (žel.)'!AD87*Parametre!$D$170</f>
        <v>0</v>
      </c>
      <c r="AE38" s="162">
        <f>'09a PN vozidiel (žel.)'!AE87*Parametre!$D$170</f>
        <v>0</v>
      </c>
      <c r="AF38" s="162">
        <f>'09a PN vozidiel (žel.)'!AF87*Parametre!$D$170</f>
        <v>0</v>
      </c>
      <c r="AG38" s="162">
        <f>'09a PN vozidiel (žel.)'!AG87*Parametre!$D$170</f>
        <v>0</v>
      </c>
      <c r="AH38" s="162">
        <f>'09a PN vozidiel (žel.)'!AH87*Parametre!$D$170</f>
        <v>0</v>
      </c>
      <c r="AI38" s="162">
        <f>'09a PN vozidiel (žel.)'!AI87*Parametre!$D$170</f>
        <v>0</v>
      </c>
      <c r="AJ38" s="162">
        <f>'09a PN vozidiel (žel.)'!AJ87*Parametre!$D$170</f>
        <v>0</v>
      </c>
      <c r="AK38" s="162">
        <f>'09a PN vozidiel (žel.)'!AK87*Parametre!$D$170</f>
        <v>0</v>
      </c>
      <c r="AL38" s="162">
        <f>'09a PN vozidiel (žel.)'!AL87*Parametre!$D$170</f>
        <v>0</v>
      </c>
      <c r="AM38" s="162">
        <f>'09a PN vozidiel (žel.)'!AM87*Parametre!$D$170</f>
        <v>0</v>
      </c>
      <c r="AN38" s="162">
        <f>'09a PN vozidiel (žel.)'!AN87*Parametre!$D$170</f>
        <v>0</v>
      </c>
      <c r="AO38" s="162">
        <f>'09a PN vozidiel (žel.)'!AO87*Parametre!$D$170</f>
        <v>0</v>
      </c>
      <c r="AP38" s="162">
        <f>'09a PN vozidiel (žel.)'!AP87*Parametre!$D$170</f>
        <v>0</v>
      </c>
      <c r="AQ38" s="162">
        <f>'09a PN vozidiel (žel.)'!AQ87*Parametre!$D$170</f>
        <v>0</v>
      </c>
    </row>
    <row r="39" spans="2:43" x14ac:dyDescent="0.3">
      <c r="B39" s="45" t="s">
        <v>393</v>
      </c>
      <c r="C39" s="51">
        <f t="shared" si="32"/>
        <v>0</v>
      </c>
      <c r="D39" s="162">
        <f>'09a PN vozidiel (žel.)'!D88*Parametre!$D$171</f>
        <v>0</v>
      </c>
      <c r="E39" s="162">
        <f>'09a PN vozidiel (žel.)'!E88*Parametre!$D$171</f>
        <v>0</v>
      </c>
      <c r="F39" s="162">
        <f>'09a PN vozidiel (žel.)'!F88*Parametre!$D$171</f>
        <v>0</v>
      </c>
      <c r="G39" s="162">
        <f>'09a PN vozidiel (žel.)'!G88*Parametre!$D$171</f>
        <v>0</v>
      </c>
      <c r="H39" s="162">
        <f>'09a PN vozidiel (žel.)'!H88*Parametre!$D$171</f>
        <v>0</v>
      </c>
      <c r="I39" s="162">
        <f>'09a PN vozidiel (žel.)'!I88*Parametre!$D$171</f>
        <v>0</v>
      </c>
      <c r="J39" s="162">
        <f>'09a PN vozidiel (žel.)'!J88*Parametre!$D$171</f>
        <v>0</v>
      </c>
      <c r="K39" s="162">
        <f>'09a PN vozidiel (žel.)'!K88*Parametre!$D$171</f>
        <v>0</v>
      </c>
      <c r="L39" s="162">
        <f>'09a PN vozidiel (žel.)'!L88*Parametre!$D$171</f>
        <v>0</v>
      </c>
      <c r="M39" s="162">
        <f>'09a PN vozidiel (žel.)'!M88*Parametre!$D$171</f>
        <v>0</v>
      </c>
      <c r="N39" s="162">
        <f>'09a PN vozidiel (žel.)'!N88*Parametre!$D$171</f>
        <v>0</v>
      </c>
      <c r="O39" s="162">
        <f>'09a PN vozidiel (žel.)'!O88*Parametre!$D$171</f>
        <v>0</v>
      </c>
      <c r="P39" s="162">
        <f>'09a PN vozidiel (žel.)'!P88*Parametre!$D$171</f>
        <v>0</v>
      </c>
      <c r="Q39" s="162">
        <f>'09a PN vozidiel (žel.)'!Q88*Parametre!$D$171</f>
        <v>0</v>
      </c>
      <c r="R39" s="162">
        <f>'09a PN vozidiel (žel.)'!R88*Parametre!$D$171</f>
        <v>0</v>
      </c>
      <c r="S39" s="162">
        <f>'09a PN vozidiel (žel.)'!S88*Parametre!$D$171</f>
        <v>0</v>
      </c>
      <c r="T39" s="162">
        <f>'09a PN vozidiel (žel.)'!T88*Parametre!$D$171</f>
        <v>0</v>
      </c>
      <c r="U39" s="162">
        <f>'09a PN vozidiel (žel.)'!U88*Parametre!$D$171</f>
        <v>0</v>
      </c>
      <c r="V39" s="162">
        <f>'09a PN vozidiel (žel.)'!V88*Parametre!$D$171</f>
        <v>0</v>
      </c>
      <c r="W39" s="162">
        <f>'09a PN vozidiel (žel.)'!W88*Parametre!$D$171</f>
        <v>0</v>
      </c>
      <c r="X39" s="162">
        <f>'09a PN vozidiel (žel.)'!X88*Parametre!$D$171</f>
        <v>0</v>
      </c>
      <c r="Y39" s="162">
        <f>'09a PN vozidiel (žel.)'!Y88*Parametre!$D$171</f>
        <v>0</v>
      </c>
      <c r="Z39" s="162">
        <f>'09a PN vozidiel (žel.)'!Z88*Parametre!$D$171</f>
        <v>0</v>
      </c>
      <c r="AA39" s="162">
        <f>'09a PN vozidiel (žel.)'!AA88*Parametre!$D$171</f>
        <v>0</v>
      </c>
      <c r="AB39" s="162">
        <f>'09a PN vozidiel (žel.)'!AB88*Parametre!$D$171</f>
        <v>0</v>
      </c>
      <c r="AC39" s="162">
        <f>'09a PN vozidiel (žel.)'!AC88*Parametre!$D$171</f>
        <v>0</v>
      </c>
      <c r="AD39" s="162">
        <f>'09a PN vozidiel (žel.)'!AD88*Parametre!$D$171</f>
        <v>0</v>
      </c>
      <c r="AE39" s="162">
        <f>'09a PN vozidiel (žel.)'!AE88*Parametre!$D$171</f>
        <v>0</v>
      </c>
      <c r="AF39" s="162">
        <f>'09a PN vozidiel (žel.)'!AF88*Parametre!$D$171</f>
        <v>0</v>
      </c>
      <c r="AG39" s="162">
        <f>'09a PN vozidiel (žel.)'!AG88*Parametre!$D$171</f>
        <v>0</v>
      </c>
      <c r="AH39" s="162">
        <f>'09a PN vozidiel (žel.)'!AH88*Parametre!$D$171</f>
        <v>0</v>
      </c>
      <c r="AI39" s="162">
        <f>'09a PN vozidiel (žel.)'!AI88*Parametre!$D$171</f>
        <v>0</v>
      </c>
      <c r="AJ39" s="162">
        <f>'09a PN vozidiel (žel.)'!AJ88*Parametre!$D$171</f>
        <v>0</v>
      </c>
      <c r="AK39" s="162">
        <f>'09a PN vozidiel (žel.)'!AK88*Parametre!$D$171</f>
        <v>0</v>
      </c>
      <c r="AL39" s="162">
        <f>'09a PN vozidiel (žel.)'!AL88*Parametre!$D$171</f>
        <v>0</v>
      </c>
      <c r="AM39" s="162">
        <f>'09a PN vozidiel (žel.)'!AM88*Parametre!$D$171</f>
        <v>0</v>
      </c>
      <c r="AN39" s="162">
        <f>'09a PN vozidiel (žel.)'!AN88*Parametre!$D$171</f>
        <v>0</v>
      </c>
      <c r="AO39" s="162">
        <f>'09a PN vozidiel (žel.)'!AO88*Parametre!$D$171</f>
        <v>0</v>
      </c>
      <c r="AP39" s="162">
        <f>'09a PN vozidiel (žel.)'!AP88*Parametre!$D$171</f>
        <v>0</v>
      </c>
      <c r="AQ39" s="162">
        <f>'09a PN vozidiel (žel.)'!AQ88*Parametre!$D$171</f>
        <v>0</v>
      </c>
    </row>
    <row r="40" spans="2:43" x14ac:dyDescent="0.3">
      <c r="B40" s="45" t="s">
        <v>394</v>
      </c>
      <c r="C40" s="51">
        <f t="shared" si="32"/>
        <v>0</v>
      </c>
      <c r="D40" s="162">
        <f>'09a PN vozidiel (žel.)'!D89*Parametre!$D$172</f>
        <v>0</v>
      </c>
      <c r="E40" s="162">
        <f>'09a PN vozidiel (žel.)'!E89*Parametre!$D$172</f>
        <v>0</v>
      </c>
      <c r="F40" s="162">
        <f>'09a PN vozidiel (žel.)'!F89*Parametre!$D$172</f>
        <v>0</v>
      </c>
      <c r="G40" s="162">
        <f>'09a PN vozidiel (žel.)'!G89*Parametre!$D$172</f>
        <v>0</v>
      </c>
      <c r="H40" s="162">
        <f>'09a PN vozidiel (žel.)'!H89*Parametre!$D$172</f>
        <v>0</v>
      </c>
      <c r="I40" s="162">
        <f>'09a PN vozidiel (žel.)'!I89*Parametre!$D$172</f>
        <v>0</v>
      </c>
      <c r="J40" s="162">
        <f>'09a PN vozidiel (žel.)'!J89*Parametre!$D$172</f>
        <v>0</v>
      </c>
      <c r="K40" s="162">
        <f>'09a PN vozidiel (žel.)'!K89*Parametre!$D$172</f>
        <v>0</v>
      </c>
      <c r="L40" s="162">
        <f>'09a PN vozidiel (žel.)'!L89*Parametre!$D$172</f>
        <v>0</v>
      </c>
      <c r="M40" s="162">
        <f>'09a PN vozidiel (žel.)'!M89*Parametre!$D$172</f>
        <v>0</v>
      </c>
      <c r="N40" s="162">
        <f>'09a PN vozidiel (žel.)'!N89*Parametre!$D$172</f>
        <v>0</v>
      </c>
      <c r="O40" s="162">
        <f>'09a PN vozidiel (žel.)'!O89*Parametre!$D$172</f>
        <v>0</v>
      </c>
      <c r="P40" s="162">
        <f>'09a PN vozidiel (žel.)'!P89*Parametre!$D$172</f>
        <v>0</v>
      </c>
      <c r="Q40" s="162">
        <f>'09a PN vozidiel (žel.)'!Q89*Parametre!$D$172</f>
        <v>0</v>
      </c>
      <c r="R40" s="162">
        <f>'09a PN vozidiel (žel.)'!R89*Parametre!$D$172</f>
        <v>0</v>
      </c>
      <c r="S40" s="162">
        <f>'09a PN vozidiel (žel.)'!S89*Parametre!$D$172</f>
        <v>0</v>
      </c>
      <c r="T40" s="162">
        <f>'09a PN vozidiel (žel.)'!T89*Parametre!$D$172</f>
        <v>0</v>
      </c>
      <c r="U40" s="162">
        <f>'09a PN vozidiel (žel.)'!U89*Parametre!$D$172</f>
        <v>0</v>
      </c>
      <c r="V40" s="162">
        <f>'09a PN vozidiel (žel.)'!V89*Parametre!$D$172</f>
        <v>0</v>
      </c>
      <c r="W40" s="162">
        <f>'09a PN vozidiel (žel.)'!W89*Parametre!$D$172</f>
        <v>0</v>
      </c>
      <c r="X40" s="162">
        <f>'09a PN vozidiel (žel.)'!X89*Parametre!$D$172</f>
        <v>0</v>
      </c>
      <c r="Y40" s="162">
        <f>'09a PN vozidiel (žel.)'!Y89*Parametre!$D$172</f>
        <v>0</v>
      </c>
      <c r="Z40" s="162">
        <f>'09a PN vozidiel (žel.)'!Z89*Parametre!$D$172</f>
        <v>0</v>
      </c>
      <c r="AA40" s="162">
        <f>'09a PN vozidiel (žel.)'!AA89*Parametre!$D$172</f>
        <v>0</v>
      </c>
      <c r="AB40" s="162">
        <f>'09a PN vozidiel (žel.)'!AB89*Parametre!$D$172</f>
        <v>0</v>
      </c>
      <c r="AC40" s="162">
        <f>'09a PN vozidiel (žel.)'!AC89*Parametre!$D$172</f>
        <v>0</v>
      </c>
      <c r="AD40" s="162">
        <f>'09a PN vozidiel (žel.)'!AD89*Parametre!$D$172</f>
        <v>0</v>
      </c>
      <c r="AE40" s="162">
        <f>'09a PN vozidiel (žel.)'!AE89*Parametre!$D$172</f>
        <v>0</v>
      </c>
      <c r="AF40" s="162">
        <f>'09a PN vozidiel (žel.)'!AF89*Parametre!$D$172</f>
        <v>0</v>
      </c>
      <c r="AG40" s="162">
        <f>'09a PN vozidiel (žel.)'!AG89*Parametre!$D$172</f>
        <v>0</v>
      </c>
      <c r="AH40" s="162">
        <f>'09a PN vozidiel (žel.)'!AH89*Parametre!$D$172</f>
        <v>0</v>
      </c>
      <c r="AI40" s="162">
        <f>'09a PN vozidiel (žel.)'!AI89*Parametre!$D$172</f>
        <v>0</v>
      </c>
      <c r="AJ40" s="162">
        <f>'09a PN vozidiel (žel.)'!AJ89*Parametre!$D$172</f>
        <v>0</v>
      </c>
      <c r="AK40" s="162">
        <f>'09a PN vozidiel (žel.)'!AK89*Parametre!$D$172</f>
        <v>0</v>
      </c>
      <c r="AL40" s="162">
        <f>'09a PN vozidiel (žel.)'!AL89*Parametre!$D$172</f>
        <v>0</v>
      </c>
      <c r="AM40" s="162">
        <f>'09a PN vozidiel (žel.)'!AM89*Parametre!$D$172</f>
        <v>0</v>
      </c>
      <c r="AN40" s="162">
        <f>'09a PN vozidiel (žel.)'!AN89*Parametre!$D$172</f>
        <v>0</v>
      </c>
      <c r="AO40" s="162">
        <f>'09a PN vozidiel (žel.)'!AO89*Parametre!$D$172</f>
        <v>0</v>
      </c>
      <c r="AP40" s="162">
        <f>'09a PN vozidiel (žel.)'!AP89*Parametre!$D$172</f>
        <v>0</v>
      </c>
      <c r="AQ40" s="162">
        <f>'09a PN vozidiel (žel.)'!AQ89*Parametre!$D$172</f>
        <v>0</v>
      </c>
    </row>
    <row r="41" spans="2:43" x14ac:dyDescent="0.3">
      <c r="B41" s="46" t="s">
        <v>41</v>
      </c>
      <c r="C41" s="161">
        <f t="shared" si="32"/>
        <v>0</v>
      </c>
      <c r="D41" s="161">
        <f>SUM(D33:D40)</f>
        <v>0</v>
      </c>
      <c r="E41" s="161">
        <f t="shared" ref="E41:AG41" si="33">SUM(E33:E40)</f>
        <v>0</v>
      </c>
      <c r="F41" s="161">
        <f t="shared" si="33"/>
        <v>0</v>
      </c>
      <c r="G41" s="161">
        <f t="shared" si="33"/>
        <v>0</v>
      </c>
      <c r="H41" s="161">
        <f t="shared" si="33"/>
        <v>0</v>
      </c>
      <c r="I41" s="161">
        <f t="shared" si="33"/>
        <v>0</v>
      </c>
      <c r="J41" s="161">
        <f t="shared" si="33"/>
        <v>0</v>
      </c>
      <c r="K41" s="161">
        <f t="shared" si="33"/>
        <v>0</v>
      </c>
      <c r="L41" s="161">
        <f t="shared" si="33"/>
        <v>0</v>
      </c>
      <c r="M41" s="161">
        <f t="shared" si="33"/>
        <v>0</v>
      </c>
      <c r="N41" s="161">
        <f t="shared" si="33"/>
        <v>0</v>
      </c>
      <c r="O41" s="161">
        <f t="shared" si="33"/>
        <v>0</v>
      </c>
      <c r="P41" s="161">
        <f t="shared" si="33"/>
        <v>0</v>
      </c>
      <c r="Q41" s="161">
        <f t="shared" si="33"/>
        <v>0</v>
      </c>
      <c r="R41" s="161">
        <f t="shared" si="33"/>
        <v>0</v>
      </c>
      <c r="S41" s="161">
        <f t="shared" si="33"/>
        <v>0</v>
      </c>
      <c r="T41" s="161">
        <f t="shared" si="33"/>
        <v>0</v>
      </c>
      <c r="U41" s="161">
        <f t="shared" si="33"/>
        <v>0</v>
      </c>
      <c r="V41" s="161">
        <f t="shared" si="33"/>
        <v>0</v>
      </c>
      <c r="W41" s="161">
        <f t="shared" si="33"/>
        <v>0</v>
      </c>
      <c r="X41" s="161">
        <f t="shared" si="33"/>
        <v>0</v>
      </c>
      <c r="Y41" s="161">
        <f t="shared" si="33"/>
        <v>0</v>
      </c>
      <c r="Z41" s="161">
        <f t="shared" si="33"/>
        <v>0</v>
      </c>
      <c r="AA41" s="161">
        <f t="shared" si="33"/>
        <v>0</v>
      </c>
      <c r="AB41" s="161">
        <f t="shared" si="33"/>
        <v>0</v>
      </c>
      <c r="AC41" s="161">
        <f t="shared" si="33"/>
        <v>0</v>
      </c>
      <c r="AD41" s="161">
        <f t="shared" si="33"/>
        <v>0</v>
      </c>
      <c r="AE41" s="161">
        <f t="shared" si="33"/>
        <v>0</v>
      </c>
      <c r="AF41" s="161">
        <f t="shared" si="33"/>
        <v>0</v>
      </c>
      <c r="AG41" s="161">
        <f t="shared" si="33"/>
        <v>0</v>
      </c>
      <c r="AH41" s="161">
        <f t="shared" ref="AH41:AQ41" si="34">SUM(AH33:AH40)</f>
        <v>0</v>
      </c>
      <c r="AI41" s="161">
        <f t="shared" si="34"/>
        <v>0</v>
      </c>
      <c r="AJ41" s="161">
        <f t="shared" si="34"/>
        <v>0</v>
      </c>
      <c r="AK41" s="161">
        <f t="shared" si="34"/>
        <v>0</v>
      </c>
      <c r="AL41" s="161">
        <f t="shared" si="34"/>
        <v>0</v>
      </c>
      <c r="AM41" s="161">
        <f t="shared" si="34"/>
        <v>0</v>
      </c>
      <c r="AN41" s="161">
        <f t="shared" si="34"/>
        <v>0</v>
      </c>
      <c r="AO41" s="161">
        <f t="shared" si="34"/>
        <v>0</v>
      </c>
      <c r="AP41" s="161">
        <f t="shared" si="34"/>
        <v>0</v>
      </c>
      <c r="AQ41" s="161">
        <f t="shared" si="34"/>
        <v>0</v>
      </c>
    </row>
    <row r="44" spans="2:43" x14ac:dyDescent="0.3">
      <c r="B44" s="475" t="s">
        <v>727</v>
      </c>
      <c r="C44" s="45"/>
      <c r="D44" s="45" t="s">
        <v>10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</row>
    <row r="45" spans="2:43" x14ac:dyDescent="0.3">
      <c r="B45" s="478"/>
      <c r="C45" s="46"/>
      <c r="D45" s="47">
        <v>1</v>
      </c>
      <c r="E45" s="47">
        <v>2</v>
      </c>
      <c r="F45" s="47">
        <v>3</v>
      </c>
      <c r="G45" s="47">
        <v>4</v>
      </c>
      <c r="H45" s="47">
        <v>5</v>
      </c>
      <c r="I45" s="47">
        <v>6</v>
      </c>
      <c r="J45" s="47">
        <v>7</v>
      </c>
      <c r="K45" s="47">
        <v>8</v>
      </c>
      <c r="L45" s="47">
        <v>9</v>
      </c>
      <c r="M45" s="47">
        <v>10</v>
      </c>
      <c r="N45" s="47">
        <v>11</v>
      </c>
      <c r="O45" s="47">
        <v>12</v>
      </c>
      <c r="P45" s="47">
        <v>13</v>
      </c>
      <c r="Q45" s="47">
        <v>14</v>
      </c>
      <c r="R45" s="47">
        <v>15</v>
      </c>
      <c r="S45" s="47">
        <v>16</v>
      </c>
      <c r="T45" s="47">
        <v>17</v>
      </c>
      <c r="U45" s="47">
        <v>18</v>
      </c>
      <c r="V45" s="47">
        <v>19</v>
      </c>
      <c r="W45" s="47">
        <v>20</v>
      </c>
      <c r="X45" s="47">
        <v>21</v>
      </c>
      <c r="Y45" s="47">
        <v>22</v>
      </c>
      <c r="Z45" s="47">
        <v>23</v>
      </c>
      <c r="AA45" s="47">
        <v>24</v>
      </c>
      <c r="AB45" s="47">
        <v>25</v>
      </c>
      <c r="AC45" s="47">
        <v>26</v>
      </c>
      <c r="AD45" s="47">
        <v>27</v>
      </c>
      <c r="AE45" s="47">
        <v>28</v>
      </c>
      <c r="AF45" s="47">
        <v>29</v>
      </c>
      <c r="AG45" s="47">
        <v>30</v>
      </c>
      <c r="AH45" s="47">
        <v>31</v>
      </c>
      <c r="AI45" s="47">
        <v>32</v>
      </c>
      <c r="AJ45" s="47">
        <v>33</v>
      </c>
      <c r="AK45" s="47">
        <v>34</v>
      </c>
      <c r="AL45" s="47">
        <v>35</v>
      </c>
      <c r="AM45" s="47">
        <v>36</v>
      </c>
      <c r="AN45" s="47">
        <v>37</v>
      </c>
      <c r="AO45" s="47">
        <v>38</v>
      </c>
      <c r="AP45" s="47">
        <v>39</v>
      </c>
      <c r="AQ45" s="47">
        <v>40</v>
      </c>
    </row>
    <row r="46" spans="2:43" x14ac:dyDescent="0.3">
      <c r="B46" s="48" t="s">
        <v>40</v>
      </c>
      <c r="C46" s="291" t="s">
        <v>9</v>
      </c>
      <c r="D46" s="49">
        <f>D4</f>
        <v>2024</v>
      </c>
      <c r="E46" s="49">
        <f t="shared" ref="E46:AG46" si="35">E4</f>
        <v>2025</v>
      </c>
      <c r="F46" s="49">
        <f t="shared" si="35"/>
        <v>2026</v>
      </c>
      <c r="G46" s="49">
        <f t="shared" si="35"/>
        <v>2027</v>
      </c>
      <c r="H46" s="49">
        <f t="shared" si="35"/>
        <v>2028</v>
      </c>
      <c r="I46" s="49">
        <f t="shared" si="35"/>
        <v>2029</v>
      </c>
      <c r="J46" s="49">
        <f t="shared" si="35"/>
        <v>2030</v>
      </c>
      <c r="K46" s="49">
        <f t="shared" si="35"/>
        <v>2031</v>
      </c>
      <c r="L46" s="49">
        <f t="shared" si="35"/>
        <v>2032</v>
      </c>
      <c r="M46" s="49">
        <f t="shared" si="35"/>
        <v>2033</v>
      </c>
      <c r="N46" s="49">
        <f t="shared" si="35"/>
        <v>2034</v>
      </c>
      <c r="O46" s="49">
        <f t="shared" si="35"/>
        <v>2035</v>
      </c>
      <c r="P46" s="49">
        <f t="shared" si="35"/>
        <v>2036</v>
      </c>
      <c r="Q46" s="49">
        <f t="shared" si="35"/>
        <v>2037</v>
      </c>
      <c r="R46" s="49">
        <f t="shared" si="35"/>
        <v>2038</v>
      </c>
      <c r="S46" s="49">
        <f t="shared" si="35"/>
        <v>2039</v>
      </c>
      <c r="T46" s="49">
        <f t="shared" si="35"/>
        <v>2040</v>
      </c>
      <c r="U46" s="49">
        <f t="shared" si="35"/>
        <v>2041</v>
      </c>
      <c r="V46" s="49">
        <f t="shared" si="35"/>
        <v>2042</v>
      </c>
      <c r="W46" s="49">
        <f t="shared" si="35"/>
        <v>2043</v>
      </c>
      <c r="X46" s="49">
        <f t="shared" si="35"/>
        <v>2044</v>
      </c>
      <c r="Y46" s="49">
        <f t="shared" si="35"/>
        <v>2045</v>
      </c>
      <c r="Z46" s="49">
        <f t="shared" si="35"/>
        <v>2046</v>
      </c>
      <c r="AA46" s="49">
        <f t="shared" si="35"/>
        <v>2047</v>
      </c>
      <c r="AB46" s="49">
        <f t="shared" si="35"/>
        <v>2048</v>
      </c>
      <c r="AC46" s="49">
        <f t="shared" si="35"/>
        <v>2049</v>
      </c>
      <c r="AD46" s="49">
        <f t="shared" si="35"/>
        <v>2050</v>
      </c>
      <c r="AE46" s="49">
        <f t="shared" si="35"/>
        <v>2051</v>
      </c>
      <c r="AF46" s="49">
        <f t="shared" si="35"/>
        <v>2052</v>
      </c>
      <c r="AG46" s="49">
        <f t="shared" si="35"/>
        <v>2053</v>
      </c>
      <c r="AH46" s="49">
        <f t="shared" ref="AH46:AQ46" si="36">AH4</f>
        <v>2054</v>
      </c>
      <c r="AI46" s="49">
        <f t="shared" si="36"/>
        <v>2055</v>
      </c>
      <c r="AJ46" s="49">
        <f t="shared" si="36"/>
        <v>2056</v>
      </c>
      <c r="AK46" s="49">
        <f t="shared" si="36"/>
        <v>2057</v>
      </c>
      <c r="AL46" s="49">
        <f t="shared" si="36"/>
        <v>2058</v>
      </c>
      <c r="AM46" s="49">
        <f t="shared" si="36"/>
        <v>2059</v>
      </c>
      <c r="AN46" s="49">
        <f t="shared" si="36"/>
        <v>2060</v>
      </c>
      <c r="AO46" s="49">
        <f t="shared" si="36"/>
        <v>2061</v>
      </c>
      <c r="AP46" s="49">
        <f t="shared" si="36"/>
        <v>2062</v>
      </c>
      <c r="AQ46" s="49">
        <f t="shared" si="36"/>
        <v>2063</v>
      </c>
    </row>
    <row r="47" spans="2:43" x14ac:dyDescent="0.3">
      <c r="B47" s="45" t="s">
        <v>381</v>
      </c>
      <c r="C47" s="51">
        <f t="shared" ref="C47:C55" si="37">SUM(D47:AQ47)</f>
        <v>0</v>
      </c>
      <c r="D47" s="162">
        <f>'09a PN vozidiel (žel.)'!D99*Parametre!$D$164</f>
        <v>0</v>
      </c>
      <c r="E47" s="162">
        <f>'09a PN vozidiel (žel.)'!E99*Parametre!$D$164</f>
        <v>0</v>
      </c>
      <c r="F47" s="162">
        <f>'09a PN vozidiel (žel.)'!F99*Parametre!$D$164</f>
        <v>0</v>
      </c>
      <c r="G47" s="162">
        <f>'09a PN vozidiel (žel.)'!G99*Parametre!$D$164</f>
        <v>0</v>
      </c>
      <c r="H47" s="162">
        <f>'09a PN vozidiel (žel.)'!H99*Parametre!$D$164</f>
        <v>0</v>
      </c>
      <c r="I47" s="162">
        <f>'09a PN vozidiel (žel.)'!I99*Parametre!$D$164</f>
        <v>0</v>
      </c>
      <c r="J47" s="162">
        <f>'09a PN vozidiel (žel.)'!J99*Parametre!$D$164</f>
        <v>0</v>
      </c>
      <c r="K47" s="162">
        <f>'09a PN vozidiel (žel.)'!K99*Parametre!$D$164</f>
        <v>0</v>
      </c>
      <c r="L47" s="162">
        <f>'09a PN vozidiel (žel.)'!L99*Parametre!$D$164</f>
        <v>0</v>
      </c>
      <c r="M47" s="162">
        <f>'09a PN vozidiel (žel.)'!M99*Parametre!$D$164</f>
        <v>0</v>
      </c>
      <c r="N47" s="162">
        <f>'09a PN vozidiel (žel.)'!N99*Parametre!$D$164</f>
        <v>0</v>
      </c>
      <c r="O47" s="162">
        <f>'09a PN vozidiel (žel.)'!O99*Parametre!$D$164</f>
        <v>0</v>
      </c>
      <c r="P47" s="162">
        <f>'09a PN vozidiel (žel.)'!P99*Parametre!$D$164</f>
        <v>0</v>
      </c>
      <c r="Q47" s="162">
        <f>'09a PN vozidiel (žel.)'!Q99*Parametre!$D$164</f>
        <v>0</v>
      </c>
      <c r="R47" s="162">
        <f>'09a PN vozidiel (žel.)'!R99*Parametre!$D$164</f>
        <v>0</v>
      </c>
      <c r="S47" s="162">
        <f>'09a PN vozidiel (žel.)'!S99*Parametre!$D$164</f>
        <v>0</v>
      </c>
      <c r="T47" s="162">
        <f>'09a PN vozidiel (žel.)'!T99*Parametre!$D$164</f>
        <v>0</v>
      </c>
      <c r="U47" s="162">
        <f>'09a PN vozidiel (žel.)'!U99*Parametre!$D$164</f>
        <v>0</v>
      </c>
      <c r="V47" s="162">
        <f>'09a PN vozidiel (žel.)'!V99*Parametre!$D$164</f>
        <v>0</v>
      </c>
      <c r="W47" s="162">
        <f>'09a PN vozidiel (žel.)'!W99*Parametre!$D$164</f>
        <v>0</v>
      </c>
      <c r="X47" s="162">
        <f>'09a PN vozidiel (žel.)'!X99*Parametre!$D$164</f>
        <v>0</v>
      </c>
      <c r="Y47" s="162">
        <f>'09a PN vozidiel (žel.)'!Y99*Parametre!$D$164</f>
        <v>0</v>
      </c>
      <c r="Z47" s="162">
        <f>'09a PN vozidiel (žel.)'!Z99*Parametre!$D$164</f>
        <v>0</v>
      </c>
      <c r="AA47" s="162">
        <f>'09a PN vozidiel (žel.)'!AA99*Parametre!$D$164</f>
        <v>0</v>
      </c>
      <c r="AB47" s="162">
        <f>'09a PN vozidiel (žel.)'!AB99*Parametre!$D$164</f>
        <v>0</v>
      </c>
      <c r="AC47" s="162">
        <f>'09a PN vozidiel (žel.)'!AC99*Parametre!$D$164</f>
        <v>0</v>
      </c>
      <c r="AD47" s="162">
        <f>'09a PN vozidiel (žel.)'!AD99*Parametre!$D$164</f>
        <v>0</v>
      </c>
      <c r="AE47" s="162">
        <f>'09a PN vozidiel (žel.)'!AE99*Parametre!$D$164</f>
        <v>0</v>
      </c>
      <c r="AF47" s="162">
        <f>'09a PN vozidiel (žel.)'!AF99*Parametre!$D$164</f>
        <v>0</v>
      </c>
      <c r="AG47" s="162">
        <f>'09a PN vozidiel (žel.)'!AG99*Parametre!$D$164</f>
        <v>0</v>
      </c>
      <c r="AH47" s="162">
        <f>'09a PN vozidiel (žel.)'!AH99*Parametre!$D$164</f>
        <v>0</v>
      </c>
      <c r="AI47" s="162">
        <f>'09a PN vozidiel (žel.)'!AI99*Parametre!$D$164</f>
        <v>0</v>
      </c>
      <c r="AJ47" s="162">
        <f>'09a PN vozidiel (žel.)'!AJ99*Parametre!$D$164</f>
        <v>0</v>
      </c>
      <c r="AK47" s="162">
        <f>'09a PN vozidiel (žel.)'!AK99*Parametre!$D$164</f>
        <v>0</v>
      </c>
      <c r="AL47" s="162">
        <f>'09a PN vozidiel (žel.)'!AL99*Parametre!$D$164</f>
        <v>0</v>
      </c>
      <c r="AM47" s="162">
        <f>'09a PN vozidiel (žel.)'!AM99*Parametre!$D$164</f>
        <v>0</v>
      </c>
      <c r="AN47" s="162">
        <f>'09a PN vozidiel (žel.)'!AN99*Parametre!$D$164</f>
        <v>0</v>
      </c>
      <c r="AO47" s="162">
        <f>'09a PN vozidiel (žel.)'!AO99*Parametre!$D$164</f>
        <v>0</v>
      </c>
      <c r="AP47" s="162">
        <f>'09a PN vozidiel (žel.)'!AP99*Parametre!$D$164</f>
        <v>0</v>
      </c>
      <c r="AQ47" s="162">
        <f>'09a PN vozidiel (žel.)'!AQ99*Parametre!$D$164</f>
        <v>0</v>
      </c>
    </row>
    <row r="48" spans="2:43" x14ac:dyDescent="0.3">
      <c r="B48" s="45" t="s">
        <v>382</v>
      </c>
      <c r="C48" s="51">
        <f t="shared" si="37"/>
        <v>0</v>
      </c>
      <c r="D48" s="162">
        <f>'09a PN vozidiel (žel.)'!D100*Parametre!$E$164</f>
        <v>0</v>
      </c>
      <c r="E48" s="162">
        <f>'09a PN vozidiel (žel.)'!E100*Parametre!$E$164</f>
        <v>0</v>
      </c>
      <c r="F48" s="162">
        <f>'09a PN vozidiel (žel.)'!F100*Parametre!$E$164</f>
        <v>0</v>
      </c>
      <c r="G48" s="162">
        <f>'09a PN vozidiel (žel.)'!G100*Parametre!$E$164</f>
        <v>0</v>
      </c>
      <c r="H48" s="162">
        <f>'09a PN vozidiel (žel.)'!H100*Parametre!$E$164</f>
        <v>0</v>
      </c>
      <c r="I48" s="162">
        <f>'09a PN vozidiel (žel.)'!I100*Parametre!$E$164</f>
        <v>0</v>
      </c>
      <c r="J48" s="162">
        <f>'09a PN vozidiel (žel.)'!J100*Parametre!$E$164</f>
        <v>0</v>
      </c>
      <c r="K48" s="162">
        <f>'09a PN vozidiel (žel.)'!K100*Parametre!$E$164</f>
        <v>0</v>
      </c>
      <c r="L48" s="162">
        <f>'09a PN vozidiel (žel.)'!L100*Parametre!$E$164</f>
        <v>0</v>
      </c>
      <c r="M48" s="162">
        <f>'09a PN vozidiel (žel.)'!M100*Parametre!$E$164</f>
        <v>0</v>
      </c>
      <c r="N48" s="162">
        <f>'09a PN vozidiel (žel.)'!N100*Parametre!$E$164</f>
        <v>0</v>
      </c>
      <c r="O48" s="162">
        <f>'09a PN vozidiel (žel.)'!O100*Parametre!$E$164</f>
        <v>0</v>
      </c>
      <c r="P48" s="162">
        <f>'09a PN vozidiel (žel.)'!P100*Parametre!$E$164</f>
        <v>0</v>
      </c>
      <c r="Q48" s="162">
        <f>'09a PN vozidiel (žel.)'!Q100*Parametre!$E$164</f>
        <v>0</v>
      </c>
      <c r="R48" s="162">
        <f>'09a PN vozidiel (žel.)'!R100*Parametre!$E$164</f>
        <v>0</v>
      </c>
      <c r="S48" s="162">
        <f>'09a PN vozidiel (žel.)'!S100*Parametre!$E$164</f>
        <v>0</v>
      </c>
      <c r="T48" s="162">
        <f>'09a PN vozidiel (žel.)'!T100*Parametre!$E$164</f>
        <v>0</v>
      </c>
      <c r="U48" s="162">
        <f>'09a PN vozidiel (žel.)'!U100*Parametre!$E$164</f>
        <v>0</v>
      </c>
      <c r="V48" s="162">
        <f>'09a PN vozidiel (žel.)'!V100*Parametre!$E$164</f>
        <v>0</v>
      </c>
      <c r="W48" s="162">
        <f>'09a PN vozidiel (žel.)'!W100*Parametre!$E$164</f>
        <v>0</v>
      </c>
      <c r="X48" s="162">
        <f>'09a PN vozidiel (žel.)'!X100*Parametre!$E$164</f>
        <v>0</v>
      </c>
      <c r="Y48" s="162">
        <f>'09a PN vozidiel (žel.)'!Y100*Parametre!$E$164</f>
        <v>0</v>
      </c>
      <c r="Z48" s="162">
        <f>'09a PN vozidiel (žel.)'!Z100*Parametre!$E$164</f>
        <v>0</v>
      </c>
      <c r="AA48" s="162">
        <f>'09a PN vozidiel (žel.)'!AA100*Parametre!$E$164</f>
        <v>0</v>
      </c>
      <c r="AB48" s="162">
        <f>'09a PN vozidiel (žel.)'!AB100*Parametre!$E$164</f>
        <v>0</v>
      </c>
      <c r="AC48" s="162">
        <f>'09a PN vozidiel (žel.)'!AC100*Parametre!$E$164</f>
        <v>0</v>
      </c>
      <c r="AD48" s="162">
        <f>'09a PN vozidiel (žel.)'!AD100*Parametre!$E$164</f>
        <v>0</v>
      </c>
      <c r="AE48" s="162">
        <f>'09a PN vozidiel (žel.)'!AE100*Parametre!$E$164</f>
        <v>0</v>
      </c>
      <c r="AF48" s="162">
        <f>'09a PN vozidiel (žel.)'!AF100*Parametre!$E$164</f>
        <v>0</v>
      </c>
      <c r="AG48" s="162">
        <f>'09a PN vozidiel (žel.)'!AG100*Parametre!$E$164</f>
        <v>0</v>
      </c>
      <c r="AH48" s="162">
        <f>'09a PN vozidiel (žel.)'!AH100*Parametre!$E$164</f>
        <v>0</v>
      </c>
      <c r="AI48" s="162">
        <f>'09a PN vozidiel (žel.)'!AI100*Parametre!$E$164</f>
        <v>0</v>
      </c>
      <c r="AJ48" s="162">
        <f>'09a PN vozidiel (žel.)'!AJ100*Parametre!$E$164</f>
        <v>0</v>
      </c>
      <c r="AK48" s="162">
        <f>'09a PN vozidiel (žel.)'!AK100*Parametre!$E$164</f>
        <v>0</v>
      </c>
      <c r="AL48" s="162">
        <f>'09a PN vozidiel (žel.)'!AL100*Parametre!$E$164</f>
        <v>0</v>
      </c>
      <c r="AM48" s="162">
        <f>'09a PN vozidiel (žel.)'!AM100*Parametre!$E$164</f>
        <v>0</v>
      </c>
      <c r="AN48" s="162">
        <f>'09a PN vozidiel (žel.)'!AN100*Parametre!$E$164</f>
        <v>0</v>
      </c>
      <c r="AO48" s="162">
        <f>'09a PN vozidiel (žel.)'!AO100*Parametre!$E$164</f>
        <v>0</v>
      </c>
      <c r="AP48" s="162">
        <f>'09a PN vozidiel (žel.)'!AP100*Parametre!$E$164</f>
        <v>0</v>
      </c>
      <c r="AQ48" s="162">
        <f>'09a PN vozidiel (žel.)'!AQ100*Parametre!$E$164</f>
        <v>0</v>
      </c>
    </row>
    <row r="49" spans="2:43" x14ac:dyDescent="0.3">
      <c r="B49" s="45" t="s">
        <v>383</v>
      </c>
      <c r="C49" s="51">
        <f t="shared" si="37"/>
        <v>0</v>
      </c>
      <c r="D49" s="162">
        <f>'09a PN vozidiel (žel.)'!D101*Parametre!$F$164</f>
        <v>0</v>
      </c>
      <c r="E49" s="162">
        <f>'09a PN vozidiel (žel.)'!E101*Parametre!$F$164</f>
        <v>0</v>
      </c>
      <c r="F49" s="162">
        <f>'09a PN vozidiel (žel.)'!F101*Parametre!$F$164</f>
        <v>0</v>
      </c>
      <c r="G49" s="162">
        <f>'09a PN vozidiel (žel.)'!G101*Parametre!$F$164</f>
        <v>0</v>
      </c>
      <c r="H49" s="162">
        <f>'09a PN vozidiel (žel.)'!H101*Parametre!$F$164</f>
        <v>0</v>
      </c>
      <c r="I49" s="162">
        <f>'09a PN vozidiel (žel.)'!I101*Parametre!$F$164</f>
        <v>0</v>
      </c>
      <c r="J49" s="162">
        <f>'09a PN vozidiel (žel.)'!J101*Parametre!$F$164</f>
        <v>0</v>
      </c>
      <c r="K49" s="162">
        <f>'09a PN vozidiel (žel.)'!K101*Parametre!$F$164</f>
        <v>0</v>
      </c>
      <c r="L49" s="162">
        <f>'09a PN vozidiel (žel.)'!L101*Parametre!$F$164</f>
        <v>0</v>
      </c>
      <c r="M49" s="162">
        <f>'09a PN vozidiel (žel.)'!M101*Parametre!$F$164</f>
        <v>0</v>
      </c>
      <c r="N49" s="162">
        <f>'09a PN vozidiel (žel.)'!N101*Parametre!$F$164</f>
        <v>0</v>
      </c>
      <c r="O49" s="162">
        <f>'09a PN vozidiel (žel.)'!O101*Parametre!$F$164</f>
        <v>0</v>
      </c>
      <c r="P49" s="162">
        <f>'09a PN vozidiel (žel.)'!P101*Parametre!$F$164</f>
        <v>0</v>
      </c>
      <c r="Q49" s="162">
        <f>'09a PN vozidiel (žel.)'!Q101*Parametre!$F$164</f>
        <v>0</v>
      </c>
      <c r="R49" s="162">
        <f>'09a PN vozidiel (žel.)'!R101*Parametre!$F$164</f>
        <v>0</v>
      </c>
      <c r="S49" s="162">
        <f>'09a PN vozidiel (žel.)'!S101*Parametre!$F$164</f>
        <v>0</v>
      </c>
      <c r="T49" s="162">
        <f>'09a PN vozidiel (žel.)'!T101*Parametre!$F$164</f>
        <v>0</v>
      </c>
      <c r="U49" s="162">
        <f>'09a PN vozidiel (žel.)'!U101*Parametre!$F$164</f>
        <v>0</v>
      </c>
      <c r="V49" s="162">
        <f>'09a PN vozidiel (žel.)'!V101*Parametre!$F$164</f>
        <v>0</v>
      </c>
      <c r="W49" s="162">
        <f>'09a PN vozidiel (žel.)'!W101*Parametre!$F$164</f>
        <v>0</v>
      </c>
      <c r="X49" s="162">
        <f>'09a PN vozidiel (žel.)'!X101*Parametre!$F$164</f>
        <v>0</v>
      </c>
      <c r="Y49" s="162">
        <f>'09a PN vozidiel (žel.)'!Y101*Parametre!$F$164</f>
        <v>0</v>
      </c>
      <c r="Z49" s="162">
        <f>'09a PN vozidiel (žel.)'!Z101*Parametre!$F$164</f>
        <v>0</v>
      </c>
      <c r="AA49" s="162">
        <f>'09a PN vozidiel (žel.)'!AA101*Parametre!$F$164</f>
        <v>0</v>
      </c>
      <c r="AB49" s="162">
        <f>'09a PN vozidiel (žel.)'!AB101*Parametre!$F$164</f>
        <v>0</v>
      </c>
      <c r="AC49" s="162">
        <f>'09a PN vozidiel (žel.)'!AC101*Parametre!$F$164</f>
        <v>0</v>
      </c>
      <c r="AD49" s="162">
        <f>'09a PN vozidiel (žel.)'!AD101*Parametre!$F$164</f>
        <v>0</v>
      </c>
      <c r="AE49" s="162">
        <f>'09a PN vozidiel (žel.)'!AE101*Parametre!$F$164</f>
        <v>0</v>
      </c>
      <c r="AF49" s="162">
        <f>'09a PN vozidiel (žel.)'!AF101*Parametre!$F$164</f>
        <v>0</v>
      </c>
      <c r="AG49" s="162">
        <f>'09a PN vozidiel (žel.)'!AG101*Parametre!$F$164</f>
        <v>0</v>
      </c>
      <c r="AH49" s="162">
        <f>'09a PN vozidiel (žel.)'!AH101*Parametre!$F$164</f>
        <v>0</v>
      </c>
      <c r="AI49" s="162">
        <f>'09a PN vozidiel (žel.)'!AI101*Parametre!$F$164</f>
        <v>0</v>
      </c>
      <c r="AJ49" s="162">
        <f>'09a PN vozidiel (žel.)'!AJ101*Parametre!$F$164</f>
        <v>0</v>
      </c>
      <c r="AK49" s="162">
        <f>'09a PN vozidiel (žel.)'!AK101*Parametre!$F$164</f>
        <v>0</v>
      </c>
      <c r="AL49" s="162">
        <f>'09a PN vozidiel (žel.)'!AL101*Parametre!$F$164</f>
        <v>0</v>
      </c>
      <c r="AM49" s="162">
        <f>'09a PN vozidiel (žel.)'!AM101*Parametre!$F$164</f>
        <v>0</v>
      </c>
      <c r="AN49" s="162">
        <f>'09a PN vozidiel (žel.)'!AN101*Parametre!$F$164</f>
        <v>0</v>
      </c>
      <c r="AO49" s="162">
        <f>'09a PN vozidiel (žel.)'!AO101*Parametre!$F$164</f>
        <v>0</v>
      </c>
      <c r="AP49" s="162">
        <f>'09a PN vozidiel (žel.)'!AP101*Parametre!$F$164</f>
        <v>0</v>
      </c>
      <c r="AQ49" s="162">
        <f>'09a PN vozidiel (žel.)'!AQ101*Parametre!$F$164</f>
        <v>0</v>
      </c>
    </row>
    <row r="50" spans="2:43" x14ac:dyDescent="0.3">
      <c r="B50" s="45" t="s">
        <v>385</v>
      </c>
      <c r="C50" s="51">
        <f t="shared" si="37"/>
        <v>0</v>
      </c>
      <c r="D50" s="162">
        <f>'09a PN vozidiel (žel.)'!D103*Parametre!$H$164</f>
        <v>0</v>
      </c>
      <c r="E50" s="162">
        <f>'09a PN vozidiel (žel.)'!E103*Parametre!$H$164</f>
        <v>0</v>
      </c>
      <c r="F50" s="162">
        <f>'09a PN vozidiel (žel.)'!F103*Parametre!$H$164</f>
        <v>0</v>
      </c>
      <c r="G50" s="162">
        <f>'09a PN vozidiel (žel.)'!G103*Parametre!$H$164</f>
        <v>0</v>
      </c>
      <c r="H50" s="162">
        <f>'09a PN vozidiel (žel.)'!H103*Parametre!$H$164</f>
        <v>0</v>
      </c>
      <c r="I50" s="162">
        <f>'09a PN vozidiel (žel.)'!I103*Parametre!$H$164</f>
        <v>0</v>
      </c>
      <c r="J50" s="162">
        <f>'09a PN vozidiel (žel.)'!J103*Parametre!$H$164</f>
        <v>0</v>
      </c>
      <c r="K50" s="162">
        <f>'09a PN vozidiel (žel.)'!K103*Parametre!$H$164</f>
        <v>0</v>
      </c>
      <c r="L50" s="162">
        <f>'09a PN vozidiel (žel.)'!L103*Parametre!$H$164</f>
        <v>0</v>
      </c>
      <c r="M50" s="162">
        <f>'09a PN vozidiel (žel.)'!M103*Parametre!$H$164</f>
        <v>0</v>
      </c>
      <c r="N50" s="162">
        <f>'09a PN vozidiel (žel.)'!N103*Parametre!$H$164</f>
        <v>0</v>
      </c>
      <c r="O50" s="162">
        <f>'09a PN vozidiel (žel.)'!O103*Parametre!$H$164</f>
        <v>0</v>
      </c>
      <c r="P50" s="162">
        <f>'09a PN vozidiel (žel.)'!P103*Parametre!$H$164</f>
        <v>0</v>
      </c>
      <c r="Q50" s="162">
        <f>'09a PN vozidiel (žel.)'!Q103*Parametre!$H$164</f>
        <v>0</v>
      </c>
      <c r="R50" s="162">
        <f>'09a PN vozidiel (žel.)'!R103*Parametre!$H$164</f>
        <v>0</v>
      </c>
      <c r="S50" s="162">
        <f>'09a PN vozidiel (žel.)'!S103*Parametre!$H$164</f>
        <v>0</v>
      </c>
      <c r="T50" s="162">
        <f>'09a PN vozidiel (žel.)'!T103*Parametre!$H$164</f>
        <v>0</v>
      </c>
      <c r="U50" s="162">
        <f>'09a PN vozidiel (žel.)'!U103*Parametre!$H$164</f>
        <v>0</v>
      </c>
      <c r="V50" s="162">
        <f>'09a PN vozidiel (žel.)'!V103*Parametre!$H$164</f>
        <v>0</v>
      </c>
      <c r="W50" s="162">
        <f>'09a PN vozidiel (žel.)'!W103*Parametre!$H$164</f>
        <v>0</v>
      </c>
      <c r="X50" s="162">
        <f>'09a PN vozidiel (žel.)'!X103*Parametre!$H$164</f>
        <v>0</v>
      </c>
      <c r="Y50" s="162">
        <f>'09a PN vozidiel (žel.)'!Y103*Parametre!$H$164</f>
        <v>0</v>
      </c>
      <c r="Z50" s="162">
        <f>'09a PN vozidiel (žel.)'!Z103*Parametre!$H$164</f>
        <v>0</v>
      </c>
      <c r="AA50" s="162">
        <f>'09a PN vozidiel (žel.)'!AA103*Parametre!$H$164</f>
        <v>0</v>
      </c>
      <c r="AB50" s="162">
        <f>'09a PN vozidiel (žel.)'!AB103*Parametre!$H$164</f>
        <v>0</v>
      </c>
      <c r="AC50" s="162">
        <f>'09a PN vozidiel (žel.)'!AC103*Parametre!$H$164</f>
        <v>0</v>
      </c>
      <c r="AD50" s="162">
        <f>'09a PN vozidiel (žel.)'!AD103*Parametre!$H$164</f>
        <v>0</v>
      </c>
      <c r="AE50" s="162">
        <f>'09a PN vozidiel (žel.)'!AE103*Parametre!$H$164</f>
        <v>0</v>
      </c>
      <c r="AF50" s="162">
        <f>'09a PN vozidiel (žel.)'!AF103*Parametre!$H$164</f>
        <v>0</v>
      </c>
      <c r="AG50" s="162">
        <f>'09a PN vozidiel (žel.)'!AG103*Parametre!$H$164</f>
        <v>0</v>
      </c>
      <c r="AH50" s="162">
        <f>'09a PN vozidiel (žel.)'!AH103*Parametre!$H$164</f>
        <v>0</v>
      </c>
      <c r="AI50" s="162">
        <f>'09a PN vozidiel (žel.)'!AI103*Parametre!$H$164</f>
        <v>0</v>
      </c>
      <c r="AJ50" s="162">
        <f>'09a PN vozidiel (žel.)'!AJ103*Parametre!$H$164</f>
        <v>0</v>
      </c>
      <c r="AK50" s="162">
        <f>'09a PN vozidiel (žel.)'!AK103*Parametre!$H$164</f>
        <v>0</v>
      </c>
      <c r="AL50" s="162">
        <f>'09a PN vozidiel (žel.)'!AL103*Parametre!$H$164</f>
        <v>0</v>
      </c>
      <c r="AM50" s="162">
        <f>'09a PN vozidiel (žel.)'!AM103*Parametre!$H$164</f>
        <v>0</v>
      </c>
      <c r="AN50" s="162">
        <f>'09a PN vozidiel (žel.)'!AN103*Parametre!$H$164</f>
        <v>0</v>
      </c>
      <c r="AO50" s="162">
        <f>'09a PN vozidiel (žel.)'!AO103*Parametre!$H$164</f>
        <v>0</v>
      </c>
      <c r="AP50" s="162">
        <f>'09a PN vozidiel (žel.)'!AP103*Parametre!$H$164</f>
        <v>0</v>
      </c>
      <c r="AQ50" s="162">
        <f>'09a PN vozidiel (žel.)'!AQ103*Parametre!$H$164</f>
        <v>0</v>
      </c>
    </row>
    <row r="51" spans="2:43" x14ac:dyDescent="0.3">
      <c r="B51" s="45" t="s">
        <v>387</v>
      </c>
      <c r="C51" s="51">
        <f t="shared" si="37"/>
        <v>0</v>
      </c>
      <c r="D51" s="162">
        <f>'09a PN vozidiel (žel.)'!D105*Parametre!$D$169</f>
        <v>0</v>
      </c>
      <c r="E51" s="162">
        <f>'09a PN vozidiel (žel.)'!E105*Parametre!$D$169</f>
        <v>0</v>
      </c>
      <c r="F51" s="162">
        <f>'09a PN vozidiel (žel.)'!F105*Parametre!$D$169</f>
        <v>0</v>
      </c>
      <c r="G51" s="162">
        <f>'09a PN vozidiel (žel.)'!G105*Parametre!$D$169</f>
        <v>0</v>
      </c>
      <c r="H51" s="162">
        <f>'09a PN vozidiel (žel.)'!H105*Parametre!$D$169</f>
        <v>0</v>
      </c>
      <c r="I51" s="162">
        <f>'09a PN vozidiel (žel.)'!I105*Parametre!$D$169</f>
        <v>0</v>
      </c>
      <c r="J51" s="162">
        <f>'09a PN vozidiel (žel.)'!J105*Parametre!$D$169</f>
        <v>0</v>
      </c>
      <c r="K51" s="162">
        <f>'09a PN vozidiel (žel.)'!K105*Parametre!$D$169</f>
        <v>0</v>
      </c>
      <c r="L51" s="162">
        <f>'09a PN vozidiel (žel.)'!L105*Parametre!$D$169</f>
        <v>0</v>
      </c>
      <c r="M51" s="162">
        <f>'09a PN vozidiel (žel.)'!M105*Parametre!$D$169</f>
        <v>0</v>
      </c>
      <c r="N51" s="162">
        <f>'09a PN vozidiel (žel.)'!N105*Parametre!$D$169</f>
        <v>0</v>
      </c>
      <c r="O51" s="162">
        <f>'09a PN vozidiel (žel.)'!O105*Parametre!$D$169</f>
        <v>0</v>
      </c>
      <c r="P51" s="162">
        <f>'09a PN vozidiel (žel.)'!P105*Parametre!$D$169</f>
        <v>0</v>
      </c>
      <c r="Q51" s="162">
        <f>'09a PN vozidiel (žel.)'!Q105*Parametre!$D$169</f>
        <v>0</v>
      </c>
      <c r="R51" s="162">
        <f>'09a PN vozidiel (žel.)'!R105*Parametre!$D$169</f>
        <v>0</v>
      </c>
      <c r="S51" s="162">
        <f>'09a PN vozidiel (žel.)'!S105*Parametre!$D$169</f>
        <v>0</v>
      </c>
      <c r="T51" s="162">
        <f>'09a PN vozidiel (žel.)'!T105*Parametre!$D$169</f>
        <v>0</v>
      </c>
      <c r="U51" s="162">
        <f>'09a PN vozidiel (žel.)'!U105*Parametre!$D$169</f>
        <v>0</v>
      </c>
      <c r="V51" s="162">
        <f>'09a PN vozidiel (žel.)'!V105*Parametre!$D$169</f>
        <v>0</v>
      </c>
      <c r="W51" s="162">
        <f>'09a PN vozidiel (žel.)'!W105*Parametre!$D$169</f>
        <v>0</v>
      </c>
      <c r="X51" s="162">
        <f>'09a PN vozidiel (žel.)'!X105*Parametre!$D$169</f>
        <v>0</v>
      </c>
      <c r="Y51" s="162">
        <f>'09a PN vozidiel (žel.)'!Y105*Parametre!$D$169</f>
        <v>0</v>
      </c>
      <c r="Z51" s="162">
        <f>'09a PN vozidiel (žel.)'!Z105*Parametre!$D$169</f>
        <v>0</v>
      </c>
      <c r="AA51" s="162">
        <f>'09a PN vozidiel (žel.)'!AA105*Parametre!$D$169</f>
        <v>0</v>
      </c>
      <c r="AB51" s="162">
        <f>'09a PN vozidiel (žel.)'!AB105*Parametre!$D$169</f>
        <v>0</v>
      </c>
      <c r="AC51" s="162">
        <f>'09a PN vozidiel (žel.)'!AC105*Parametre!$D$169</f>
        <v>0</v>
      </c>
      <c r="AD51" s="162">
        <f>'09a PN vozidiel (žel.)'!AD105*Parametre!$D$169</f>
        <v>0</v>
      </c>
      <c r="AE51" s="162">
        <f>'09a PN vozidiel (žel.)'!AE105*Parametre!$D$169</f>
        <v>0</v>
      </c>
      <c r="AF51" s="162">
        <f>'09a PN vozidiel (žel.)'!AF105*Parametre!$D$169</f>
        <v>0</v>
      </c>
      <c r="AG51" s="162">
        <f>'09a PN vozidiel (žel.)'!AG105*Parametre!$D$169</f>
        <v>0</v>
      </c>
      <c r="AH51" s="162">
        <f>'09a PN vozidiel (žel.)'!AH105*Parametre!$D$169</f>
        <v>0</v>
      </c>
      <c r="AI51" s="162">
        <f>'09a PN vozidiel (žel.)'!AI105*Parametre!$D$169</f>
        <v>0</v>
      </c>
      <c r="AJ51" s="162">
        <f>'09a PN vozidiel (žel.)'!AJ105*Parametre!$D$169</f>
        <v>0</v>
      </c>
      <c r="AK51" s="162">
        <f>'09a PN vozidiel (žel.)'!AK105*Parametre!$D$169</f>
        <v>0</v>
      </c>
      <c r="AL51" s="162">
        <f>'09a PN vozidiel (žel.)'!AL105*Parametre!$D$169</f>
        <v>0</v>
      </c>
      <c r="AM51" s="162">
        <f>'09a PN vozidiel (žel.)'!AM105*Parametre!$D$169</f>
        <v>0</v>
      </c>
      <c r="AN51" s="162">
        <f>'09a PN vozidiel (žel.)'!AN105*Parametre!$D$169</f>
        <v>0</v>
      </c>
      <c r="AO51" s="162">
        <f>'09a PN vozidiel (žel.)'!AO105*Parametre!$D$169</f>
        <v>0</v>
      </c>
      <c r="AP51" s="162">
        <f>'09a PN vozidiel (žel.)'!AP105*Parametre!$D$169</f>
        <v>0</v>
      </c>
      <c r="AQ51" s="162">
        <f>'09a PN vozidiel (žel.)'!AQ105*Parametre!$D$169</f>
        <v>0</v>
      </c>
    </row>
    <row r="52" spans="2:43" x14ac:dyDescent="0.3">
      <c r="B52" s="45" t="s">
        <v>388</v>
      </c>
      <c r="C52" s="51">
        <f t="shared" si="37"/>
        <v>0</v>
      </c>
      <c r="D52" s="162">
        <f>'09a PN vozidiel (žel.)'!D106*Parametre!$D$170</f>
        <v>0</v>
      </c>
      <c r="E52" s="162">
        <f>'09a PN vozidiel (žel.)'!E106*Parametre!$D$170</f>
        <v>0</v>
      </c>
      <c r="F52" s="162">
        <f>'09a PN vozidiel (žel.)'!F106*Parametre!$D$170</f>
        <v>0</v>
      </c>
      <c r="G52" s="162">
        <f>'09a PN vozidiel (žel.)'!G106*Parametre!$D$170</f>
        <v>0</v>
      </c>
      <c r="H52" s="162">
        <f>'09a PN vozidiel (žel.)'!H106*Parametre!$D$170</f>
        <v>0</v>
      </c>
      <c r="I52" s="162">
        <f>'09a PN vozidiel (žel.)'!I106*Parametre!$D$170</f>
        <v>0</v>
      </c>
      <c r="J52" s="162">
        <f>'09a PN vozidiel (žel.)'!J106*Parametre!$D$170</f>
        <v>0</v>
      </c>
      <c r="K52" s="162">
        <f>'09a PN vozidiel (žel.)'!K106*Parametre!$D$170</f>
        <v>0</v>
      </c>
      <c r="L52" s="162">
        <f>'09a PN vozidiel (žel.)'!L106*Parametre!$D$170</f>
        <v>0</v>
      </c>
      <c r="M52" s="162">
        <f>'09a PN vozidiel (žel.)'!M106*Parametre!$D$170</f>
        <v>0</v>
      </c>
      <c r="N52" s="162">
        <f>'09a PN vozidiel (žel.)'!N106*Parametre!$D$170</f>
        <v>0</v>
      </c>
      <c r="O52" s="162">
        <f>'09a PN vozidiel (žel.)'!O106*Parametre!$D$170</f>
        <v>0</v>
      </c>
      <c r="P52" s="162">
        <f>'09a PN vozidiel (žel.)'!P106*Parametre!$D$170</f>
        <v>0</v>
      </c>
      <c r="Q52" s="162">
        <f>'09a PN vozidiel (žel.)'!Q106*Parametre!$D$170</f>
        <v>0</v>
      </c>
      <c r="R52" s="162">
        <f>'09a PN vozidiel (žel.)'!R106*Parametre!$D$170</f>
        <v>0</v>
      </c>
      <c r="S52" s="162">
        <f>'09a PN vozidiel (žel.)'!S106*Parametre!$D$170</f>
        <v>0</v>
      </c>
      <c r="T52" s="162">
        <f>'09a PN vozidiel (žel.)'!T106*Parametre!$D$170</f>
        <v>0</v>
      </c>
      <c r="U52" s="162">
        <f>'09a PN vozidiel (žel.)'!U106*Parametre!$D$170</f>
        <v>0</v>
      </c>
      <c r="V52" s="162">
        <f>'09a PN vozidiel (žel.)'!V106*Parametre!$D$170</f>
        <v>0</v>
      </c>
      <c r="W52" s="162">
        <f>'09a PN vozidiel (žel.)'!W106*Parametre!$D$170</f>
        <v>0</v>
      </c>
      <c r="X52" s="162">
        <f>'09a PN vozidiel (žel.)'!X106*Parametre!$D$170</f>
        <v>0</v>
      </c>
      <c r="Y52" s="162">
        <f>'09a PN vozidiel (žel.)'!Y106*Parametre!$D$170</f>
        <v>0</v>
      </c>
      <c r="Z52" s="162">
        <f>'09a PN vozidiel (žel.)'!Z106*Parametre!$D$170</f>
        <v>0</v>
      </c>
      <c r="AA52" s="162">
        <f>'09a PN vozidiel (žel.)'!AA106*Parametre!$D$170</f>
        <v>0</v>
      </c>
      <c r="AB52" s="162">
        <f>'09a PN vozidiel (žel.)'!AB106*Parametre!$D$170</f>
        <v>0</v>
      </c>
      <c r="AC52" s="162">
        <f>'09a PN vozidiel (žel.)'!AC106*Parametre!$D$170</f>
        <v>0</v>
      </c>
      <c r="AD52" s="162">
        <f>'09a PN vozidiel (žel.)'!AD106*Parametre!$D$170</f>
        <v>0</v>
      </c>
      <c r="AE52" s="162">
        <f>'09a PN vozidiel (žel.)'!AE106*Parametre!$D$170</f>
        <v>0</v>
      </c>
      <c r="AF52" s="162">
        <f>'09a PN vozidiel (žel.)'!AF106*Parametre!$D$170</f>
        <v>0</v>
      </c>
      <c r="AG52" s="162">
        <f>'09a PN vozidiel (žel.)'!AG106*Parametre!$D$170</f>
        <v>0</v>
      </c>
      <c r="AH52" s="162">
        <f>'09a PN vozidiel (žel.)'!AH106*Parametre!$D$170</f>
        <v>0</v>
      </c>
      <c r="AI52" s="162">
        <f>'09a PN vozidiel (žel.)'!AI106*Parametre!$D$170</f>
        <v>0</v>
      </c>
      <c r="AJ52" s="162">
        <f>'09a PN vozidiel (žel.)'!AJ106*Parametre!$D$170</f>
        <v>0</v>
      </c>
      <c r="AK52" s="162">
        <f>'09a PN vozidiel (žel.)'!AK106*Parametre!$D$170</f>
        <v>0</v>
      </c>
      <c r="AL52" s="162">
        <f>'09a PN vozidiel (žel.)'!AL106*Parametre!$D$170</f>
        <v>0</v>
      </c>
      <c r="AM52" s="162">
        <f>'09a PN vozidiel (žel.)'!AM106*Parametre!$D$170</f>
        <v>0</v>
      </c>
      <c r="AN52" s="162">
        <f>'09a PN vozidiel (žel.)'!AN106*Parametre!$D$170</f>
        <v>0</v>
      </c>
      <c r="AO52" s="162">
        <f>'09a PN vozidiel (žel.)'!AO106*Parametre!$D$170</f>
        <v>0</v>
      </c>
      <c r="AP52" s="162">
        <f>'09a PN vozidiel (žel.)'!AP106*Parametre!$D$170</f>
        <v>0</v>
      </c>
      <c r="AQ52" s="162">
        <f>'09a PN vozidiel (žel.)'!AQ106*Parametre!$D$170</f>
        <v>0</v>
      </c>
    </row>
    <row r="53" spans="2:43" x14ac:dyDescent="0.3">
      <c r="B53" s="45" t="s">
        <v>393</v>
      </c>
      <c r="C53" s="51">
        <f t="shared" si="37"/>
        <v>0</v>
      </c>
      <c r="D53" s="162">
        <f>'09a PN vozidiel (žel.)'!D107*Parametre!$D$171</f>
        <v>0</v>
      </c>
      <c r="E53" s="162">
        <f>'09a PN vozidiel (žel.)'!E107*Parametre!$D$171</f>
        <v>0</v>
      </c>
      <c r="F53" s="162">
        <f>'09a PN vozidiel (žel.)'!F107*Parametre!$D$171</f>
        <v>0</v>
      </c>
      <c r="G53" s="162">
        <f>'09a PN vozidiel (žel.)'!G107*Parametre!$D$171</f>
        <v>0</v>
      </c>
      <c r="H53" s="162">
        <f>'09a PN vozidiel (žel.)'!H107*Parametre!$D$171</f>
        <v>0</v>
      </c>
      <c r="I53" s="162">
        <f>'09a PN vozidiel (žel.)'!I107*Parametre!$D$171</f>
        <v>0</v>
      </c>
      <c r="J53" s="162">
        <f>'09a PN vozidiel (žel.)'!J107*Parametre!$D$171</f>
        <v>0</v>
      </c>
      <c r="K53" s="162">
        <f>'09a PN vozidiel (žel.)'!K107*Parametre!$D$171</f>
        <v>0</v>
      </c>
      <c r="L53" s="162">
        <f>'09a PN vozidiel (žel.)'!L107*Parametre!$D$171</f>
        <v>0</v>
      </c>
      <c r="M53" s="162">
        <f>'09a PN vozidiel (žel.)'!M107*Parametre!$D$171</f>
        <v>0</v>
      </c>
      <c r="N53" s="162">
        <f>'09a PN vozidiel (žel.)'!N107*Parametre!$D$171</f>
        <v>0</v>
      </c>
      <c r="O53" s="162">
        <f>'09a PN vozidiel (žel.)'!O107*Parametre!$D$171</f>
        <v>0</v>
      </c>
      <c r="P53" s="162">
        <f>'09a PN vozidiel (žel.)'!P107*Parametre!$D$171</f>
        <v>0</v>
      </c>
      <c r="Q53" s="162">
        <f>'09a PN vozidiel (žel.)'!Q107*Parametre!$D$171</f>
        <v>0</v>
      </c>
      <c r="R53" s="162">
        <f>'09a PN vozidiel (žel.)'!R107*Parametre!$D$171</f>
        <v>0</v>
      </c>
      <c r="S53" s="162">
        <f>'09a PN vozidiel (žel.)'!S107*Parametre!$D$171</f>
        <v>0</v>
      </c>
      <c r="T53" s="162">
        <f>'09a PN vozidiel (žel.)'!T107*Parametre!$D$171</f>
        <v>0</v>
      </c>
      <c r="U53" s="162">
        <f>'09a PN vozidiel (žel.)'!U107*Parametre!$D$171</f>
        <v>0</v>
      </c>
      <c r="V53" s="162">
        <f>'09a PN vozidiel (žel.)'!V107*Parametre!$D$171</f>
        <v>0</v>
      </c>
      <c r="W53" s="162">
        <f>'09a PN vozidiel (žel.)'!W107*Parametre!$D$171</f>
        <v>0</v>
      </c>
      <c r="X53" s="162">
        <f>'09a PN vozidiel (žel.)'!X107*Parametre!$D$171</f>
        <v>0</v>
      </c>
      <c r="Y53" s="162">
        <f>'09a PN vozidiel (žel.)'!Y107*Parametre!$D$171</f>
        <v>0</v>
      </c>
      <c r="Z53" s="162">
        <f>'09a PN vozidiel (žel.)'!Z107*Parametre!$D$171</f>
        <v>0</v>
      </c>
      <c r="AA53" s="162">
        <f>'09a PN vozidiel (žel.)'!AA107*Parametre!$D$171</f>
        <v>0</v>
      </c>
      <c r="AB53" s="162">
        <f>'09a PN vozidiel (žel.)'!AB107*Parametre!$D$171</f>
        <v>0</v>
      </c>
      <c r="AC53" s="162">
        <f>'09a PN vozidiel (žel.)'!AC107*Parametre!$D$171</f>
        <v>0</v>
      </c>
      <c r="AD53" s="162">
        <f>'09a PN vozidiel (žel.)'!AD107*Parametre!$D$171</f>
        <v>0</v>
      </c>
      <c r="AE53" s="162">
        <f>'09a PN vozidiel (žel.)'!AE107*Parametre!$D$171</f>
        <v>0</v>
      </c>
      <c r="AF53" s="162">
        <f>'09a PN vozidiel (žel.)'!AF107*Parametre!$D$171</f>
        <v>0</v>
      </c>
      <c r="AG53" s="162">
        <f>'09a PN vozidiel (žel.)'!AG107*Parametre!$D$171</f>
        <v>0</v>
      </c>
      <c r="AH53" s="162">
        <f>'09a PN vozidiel (žel.)'!AH107*Parametre!$D$171</f>
        <v>0</v>
      </c>
      <c r="AI53" s="162">
        <f>'09a PN vozidiel (žel.)'!AI107*Parametre!$D$171</f>
        <v>0</v>
      </c>
      <c r="AJ53" s="162">
        <f>'09a PN vozidiel (žel.)'!AJ107*Parametre!$D$171</f>
        <v>0</v>
      </c>
      <c r="AK53" s="162">
        <f>'09a PN vozidiel (žel.)'!AK107*Parametre!$D$171</f>
        <v>0</v>
      </c>
      <c r="AL53" s="162">
        <f>'09a PN vozidiel (žel.)'!AL107*Parametre!$D$171</f>
        <v>0</v>
      </c>
      <c r="AM53" s="162">
        <f>'09a PN vozidiel (žel.)'!AM107*Parametre!$D$171</f>
        <v>0</v>
      </c>
      <c r="AN53" s="162">
        <f>'09a PN vozidiel (žel.)'!AN107*Parametre!$D$171</f>
        <v>0</v>
      </c>
      <c r="AO53" s="162">
        <f>'09a PN vozidiel (žel.)'!AO107*Parametre!$D$171</f>
        <v>0</v>
      </c>
      <c r="AP53" s="162">
        <f>'09a PN vozidiel (žel.)'!AP107*Parametre!$D$171</f>
        <v>0</v>
      </c>
      <c r="AQ53" s="162">
        <f>'09a PN vozidiel (žel.)'!AQ107*Parametre!$D$171</f>
        <v>0</v>
      </c>
    </row>
    <row r="54" spans="2:43" x14ac:dyDescent="0.3">
      <c r="B54" s="45" t="s">
        <v>394</v>
      </c>
      <c r="C54" s="51">
        <f t="shared" si="37"/>
        <v>0</v>
      </c>
      <c r="D54" s="162">
        <f>'09a PN vozidiel (žel.)'!D108*Parametre!$D$172</f>
        <v>0</v>
      </c>
      <c r="E54" s="162">
        <f>'09a PN vozidiel (žel.)'!E108*Parametre!$D$172</f>
        <v>0</v>
      </c>
      <c r="F54" s="162">
        <f>'09a PN vozidiel (žel.)'!F108*Parametre!$D$172</f>
        <v>0</v>
      </c>
      <c r="G54" s="162">
        <f>'09a PN vozidiel (žel.)'!G108*Parametre!$D$172</f>
        <v>0</v>
      </c>
      <c r="H54" s="162">
        <f>'09a PN vozidiel (žel.)'!H108*Parametre!$D$172</f>
        <v>0</v>
      </c>
      <c r="I54" s="162">
        <f>'09a PN vozidiel (žel.)'!I108*Parametre!$D$172</f>
        <v>0</v>
      </c>
      <c r="J54" s="162">
        <f>'09a PN vozidiel (žel.)'!J108*Parametre!$D$172</f>
        <v>0</v>
      </c>
      <c r="K54" s="162">
        <f>'09a PN vozidiel (žel.)'!K108*Parametre!$D$172</f>
        <v>0</v>
      </c>
      <c r="L54" s="162">
        <f>'09a PN vozidiel (žel.)'!L108*Parametre!$D$172</f>
        <v>0</v>
      </c>
      <c r="M54" s="162">
        <f>'09a PN vozidiel (žel.)'!M108*Parametre!$D$172</f>
        <v>0</v>
      </c>
      <c r="N54" s="162">
        <f>'09a PN vozidiel (žel.)'!N108*Parametre!$D$172</f>
        <v>0</v>
      </c>
      <c r="O54" s="162">
        <f>'09a PN vozidiel (žel.)'!O108*Parametre!$D$172</f>
        <v>0</v>
      </c>
      <c r="P54" s="162">
        <f>'09a PN vozidiel (žel.)'!P108*Parametre!$D$172</f>
        <v>0</v>
      </c>
      <c r="Q54" s="162">
        <f>'09a PN vozidiel (žel.)'!Q108*Parametre!$D$172</f>
        <v>0</v>
      </c>
      <c r="R54" s="162">
        <f>'09a PN vozidiel (žel.)'!R108*Parametre!$D$172</f>
        <v>0</v>
      </c>
      <c r="S54" s="162">
        <f>'09a PN vozidiel (žel.)'!S108*Parametre!$D$172</f>
        <v>0</v>
      </c>
      <c r="T54" s="162">
        <f>'09a PN vozidiel (žel.)'!T108*Parametre!$D$172</f>
        <v>0</v>
      </c>
      <c r="U54" s="162">
        <f>'09a PN vozidiel (žel.)'!U108*Parametre!$D$172</f>
        <v>0</v>
      </c>
      <c r="V54" s="162">
        <f>'09a PN vozidiel (žel.)'!V108*Parametre!$D$172</f>
        <v>0</v>
      </c>
      <c r="W54" s="162">
        <f>'09a PN vozidiel (žel.)'!W108*Parametre!$D$172</f>
        <v>0</v>
      </c>
      <c r="X54" s="162">
        <f>'09a PN vozidiel (žel.)'!X108*Parametre!$D$172</f>
        <v>0</v>
      </c>
      <c r="Y54" s="162">
        <f>'09a PN vozidiel (žel.)'!Y108*Parametre!$D$172</f>
        <v>0</v>
      </c>
      <c r="Z54" s="162">
        <f>'09a PN vozidiel (žel.)'!Z108*Parametre!$D$172</f>
        <v>0</v>
      </c>
      <c r="AA54" s="162">
        <f>'09a PN vozidiel (žel.)'!AA108*Parametre!$D$172</f>
        <v>0</v>
      </c>
      <c r="AB54" s="162">
        <f>'09a PN vozidiel (žel.)'!AB108*Parametre!$D$172</f>
        <v>0</v>
      </c>
      <c r="AC54" s="162">
        <f>'09a PN vozidiel (žel.)'!AC108*Parametre!$D$172</f>
        <v>0</v>
      </c>
      <c r="AD54" s="162">
        <f>'09a PN vozidiel (žel.)'!AD108*Parametre!$D$172</f>
        <v>0</v>
      </c>
      <c r="AE54" s="162">
        <f>'09a PN vozidiel (žel.)'!AE108*Parametre!$D$172</f>
        <v>0</v>
      </c>
      <c r="AF54" s="162">
        <f>'09a PN vozidiel (žel.)'!AF108*Parametre!$D$172</f>
        <v>0</v>
      </c>
      <c r="AG54" s="162">
        <f>'09a PN vozidiel (žel.)'!AG108*Parametre!$D$172</f>
        <v>0</v>
      </c>
      <c r="AH54" s="162">
        <f>'09a PN vozidiel (žel.)'!AH108*Parametre!$D$172</f>
        <v>0</v>
      </c>
      <c r="AI54" s="162">
        <f>'09a PN vozidiel (žel.)'!AI108*Parametre!$D$172</f>
        <v>0</v>
      </c>
      <c r="AJ54" s="162">
        <f>'09a PN vozidiel (žel.)'!AJ108*Parametre!$D$172</f>
        <v>0</v>
      </c>
      <c r="AK54" s="162">
        <f>'09a PN vozidiel (žel.)'!AK108*Parametre!$D$172</f>
        <v>0</v>
      </c>
      <c r="AL54" s="162">
        <f>'09a PN vozidiel (žel.)'!AL108*Parametre!$D$172</f>
        <v>0</v>
      </c>
      <c r="AM54" s="162">
        <f>'09a PN vozidiel (žel.)'!AM108*Parametre!$D$172</f>
        <v>0</v>
      </c>
      <c r="AN54" s="162">
        <f>'09a PN vozidiel (žel.)'!AN108*Parametre!$D$172</f>
        <v>0</v>
      </c>
      <c r="AO54" s="162">
        <f>'09a PN vozidiel (žel.)'!AO108*Parametre!$D$172</f>
        <v>0</v>
      </c>
      <c r="AP54" s="162">
        <f>'09a PN vozidiel (žel.)'!AP108*Parametre!$D$172</f>
        <v>0</v>
      </c>
      <c r="AQ54" s="162">
        <f>'09a PN vozidiel (žel.)'!AQ108*Parametre!$D$172</f>
        <v>0</v>
      </c>
    </row>
    <row r="55" spans="2:43" x14ac:dyDescent="0.3">
      <c r="B55" s="46" t="s">
        <v>41</v>
      </c>
      <c r="C55" s="161">
        <f t="shared" si="37"/>
        <v>0</v>
      </c>
      <c r="D55" s="161">
        <f>SUM(D47:D54)</f>
        <v>0</v>
      </c>
      <c r="E55" s="161">
        <f t="shared" ref="E55" si="38">SUM(E47:E54)</f>
        <v>0</v>
      </c>
      <c r="F55" s="161">
        <f t="shared" ref="F55" si="39">SUM(F47:F54)</f>
        <v>0</v>
      </c>
      <c r="G55" s="161">
        <f t="shared" ref="G55" si="40">SUM(G47:G54)</f>
        <v>0</v>
      </c>
      <c r="H55" s="161">
        <f t="shared" ref="H55" si="41">SUM(H47:H54)</f>
        <v>0</v>
      </c>
      <c r="I55" s="161">
        <f t="shared" ref="I55" si="42">SUM(I47:I54)</f>
        <v>0</v>
      </c>
      <c r="J55" s="161">
        <f t="shared" ref="J55" si="43">SUM(J47:J54)</f>
        <v>0</v>
      </c>
      <c r="K55" s="161">
        <f t="shared" ref="K55" si="44">SUM(K47:K54)</f>
        <v>0</v>
      </c>
      <c r="L55" s="161">
        <f t="shared" ref="L55" si="45">SUM(L47:L54)</f>
        <v>0</v>
      </c>
      <c r="M55" s="161">
        <f t="shared" ref="M55" si="46">SUM(M47:M54)</f>
        <v>0</v>
      </c>
      <c r="N55" s="161">
        <f t="shared" ref="N55" si="47">SUM(N47:N54)</f>
        <v>0</v>
      </c>
      <c r="O55" s="161">
        <f t="shared" ref="O55" si="48">SUM(O47:O54)</f>
        <v>0</v>
      </c>
      <c r="P55" s="161">
        <f t="shared" ref="P55" si="49">SUM(P47:P54)</f>
        <v>0</v>
      </c>
      <c r="Q55" s="161">
        <f t="shared" ref="Q55" si="50">SUM(Q47:Q54)</f>
        <v>0</v>
      </c>
      <c r="R55" s="161">
        <f t="shared" ref="R55" si="51">SUM(R47:R54)</f>
        <v>0</v>
      </c>
      <c r="S55" s="161">
        <f t="shared" ref="S55" si="52">SUM(S47:S54)</f>
        <v>0</v>
      </c>
      <c r="T55" s="161">
        <f t="shared" ref="T55" si="53">SUM(T47:T54)</f>
        <v>0</v>
      </c>
      <c r="U55" s="161">
        <f t="shared" ref="U55" si="54">SUM(U47:U54)</f>
        <v>0</v>
      </c>
      <c r="V55" s="161">
        <f t="shared" ref="V55" si="55">SUM(V47:V54)</f>
        <v>0</v>
      </c>
      <c r="W55" s="161">
        <f t="shared" ref="W55" si="56">SUM(W47:W54)</f>
        <v>0</v>
      </c>
      <c r="X55" s="161">
        <f t="shared" ref="X55" si="57">SUM(X47:X54)</f>
        <v>0</v>
      </c>
      <c r="Y55" s="161">
        <f t="shared" ref="Y55" si="58">SUM(Y47:Y54)</f>
        <v>0</v>
      </c>
      <c r="Z55" s="161">
        <f t="shared" ref="Z55" si="59">SUM(Z47:Z54)</f>
        <v>0</v>
      </c>
      <c r="AA55" s="161">
        <f t="shared" ref="AA55" si="60">SUM(AA47:AA54)</f>
        <v>0</v>
      </c>
      <c r="AB55" s="161">
        <f t="shared" ref="AB55" si="61">SUM(AB47:AB54)</f>
        <v>0</v>
      </c>
      <c r="AC55" s="161">
        <f t="shared" ref="AC55" si="62">SUM(AC47:AC54)</f>
        <v>0</v>
      </c>
      <c r="AD55" s="161">
        <f t="shared" ref="AD55" si="63">SUM(AD47:AD54)</f>
        <v>0</v>
      </c>
      <c r="AE55" s="161">
        <f t="shared" ref="AE55" si="64">SUM(AE47:AE54)</f>
        <v>0</v>
      </c>
      <c r="AF55" s="161">
        <f t="shared" ref="AF55" si="65">SUM(AF47:AF54)</f>
        <v>0</v>
      </c>
      <c r="AG55" s="161">
        <f t="shared" ref="AG55:AQ55" si="66">SUM(AG47:AG54)</f>
        <v>0</v>
      </c>
      <c r="AH55" s="161">
        <f t="shared" si="66"/>
        <v>0</v>
      </c>
      <c r="AI55" s="161">
        <f t="shared" si="66"/>
        <v>0</v>
      </c>
      <c r="AJ55" s="161">
        <f t="shared" si="66"/>
        <v>0</v>
      </c>
      <c r="AK55" s="161">
        <f t="shared" si="66"/>
        <v>0</v>
      </c>
      <c r="AL55" s="161">
        <f t="shared" si="66"/>
        <v>0</v>
      </c>
      <c r="AM55" s="161">
        <f t="shared" si="66"/>
        <v>0</v>
      </c>
      <c r="AN55" s="161">
        <f t="shared" si="66"/>
        <v>0</v>
      </c>
      <c r="AO55" s="161">
        <f t="shared" si="66"/>
        <v>0</v>
      </c>
      <c r="AP55" s="161">
        <f t="shared" si="66"/>
        <v>0</v>
      </c>
      <c r="AQ55" s="161">
        <f t="shared" si="66"/>
        <v>0</v>
      </c>
    </row>
    <row r="58" spans="2:43" x14ac:dyDescent="0.3">
      <c r="B58" s="475" t="s">
        <v>728</v>
      </c>
      <c r="C58" s="45"/>
      <c r="D58" s="45" t="s">
        <v>10</v>
      </c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</row>
    <row r="59" spans="2:43" x14ac:dyDescent="0.3">
      <c r="B59" s="478"/>
      <c r="C59" s="46"/>
      <c r="D59" s="47">
        <v>1</v>
      </c>
      <c r="E59" s="47">
        <v>2</v>
      </c>
      <c r="F59" s="47">
        <v>3</v>
      </c>
      <c r="G59" s="47">
        <v>4</v>
      </c>
      <c r="H59" s="47">
        <v>5</v>
      </c>
      <c r="I59" s="47">
        <v>6</v>
      </c>
      <c r="J59" s="47">
        <v>7</v>
      </c>
      <c r="K59" s="47">
        <v>8</v>
      </c>
      <c r="L59" s="47">
        <v>9</v>
      </c>
      <c r="M59" s="47">
        <v>10</v>
      </c>
      <c r="N59" s="47">
        <v>11</v>
      </c>
      <c r="O59" s="47">
        <v>12</v>
      </c>
      <c r="P59" s="47">
        <v>13</v>
      </c>
      <c r="Q59" s="47">
        <v>14</v>
      </c>
      <c r="R59" s="47">
        <v>15</v>
      </c>
      <c r="S59" s="47">
        <v>16</v>
      </c>
      <c r="T59" s="47">
        <v>17</v>
      </c>
      <c r="U59" s="47">
        <v>18</v>
      </c>
      <c r="V59" s="47">
        <v>19</v>
      </c>
      <c r="W59" s="47">
        <v>20</v>
      </c>
      <c r="X59" s="47">
        <v>21</v>
      </c>
      <c r="Y59" s="47">
        <v>22</v>
      </c>
      <c r="Z59" s="47">
        <v>23</v>
      </c>
      <c r="AA59" s="47">
        <v>24</v>
      </c>
      <c r="AB59" s="47">
        <v>25</v>
      </c>
      <c r="AC59" s="47">
        <v>26</v>
      </c>
      <c r="AD59" s="47">
        <v>27</v>
      </c>
      <c r="AE59" s="47">
        <v>28</v>
      </c>
      <c r="AF59" s="47">
        <v>29</v>
      </c>
      <c r="AG59" s="47">
        <v>30</v>
      </c>
      <c r="AH59" s="47">
        <v>31</v>
      </c>
      <c r="AI59" s="47">
        <v>32</v>
      </c>
      <c r="AJ59" s="47">
        <v>33</v>
      </c>
      <c r="AK59" s="47">
        <v>34</v>
      </c>
      <c r="AL59" s="47">
        <v>35</v>
      </c>
      <c r="AM59" s="47">
        <v>36</v>
      </c>
      <c r="AN59" s="47">
        <v>37</v>
      </c>
      <c r="AO59" s="47">
        <v>38</v>
      </c>
      <c r="AP59" s="47">
        <v>39</v>
      </c>
      <c r="AQ59" s="47">
        <v>40</v>
      </c>
    </row>
    <row r="60" spans="2:43" x14ac:dyDescent="0.3">
      <c r="B60" s="48" t="s">
        <v>76</v>
      </c>
      <c r="C60" s="291" t="s">
        <v>9</v>
      </c>
      <c r="D60" s="49">
        <f>D4</f>
        <v>2024</v>
      </c>
      <c r="E60" s="49">
        <f t="shared" ref="E60:AG60" si="67">E4</f>
        <v>2025</v>
      </c>
      <c r="F60" s="49">
        <f t="shared" si="67"/>
        <v>2026</v>
      </c>
      <c r="G60" s="49">
        <f t="shared" si="67"/>
        <v>2027</v>
      </c>
      <c r="H60" s="49">
        <f t="shared" si="67"/>
        <v>2028</v>
      </c>
      <c r="I60" s="49">
        <f t="shared" si="67"/>
        <v>2029</v>
      </c>
      <c r="J60" s="49">
        <f t="shared" si="67"/>
        <v>2030</v>
      </c>
      <c r="K60" s="49">
        <f t="shared" si="67"/>
        <v>2031</v>
      </c>
      <c r="L60" s="49">
        <f t="shared" si="67"/>
        <v>2032</v>
      </c>
      <c r="M60" s="49">
        <f t="shared" si="67"/>
        <v>2033</v>
      </c>
      <c r="N60" s="49">
        <f t="shared" si="67"/>
        <v>2034</v>
      </c>
      <c r="O60" s="49">
        <f t="shared" si="67"/>
        <v>2035</v>
      </c>
      <c r="P60" s="49">
        <f t="shared" si="67"/>
        <v>2036</v>
      </c>
      <c r="Q60" s="49">
        <f t="shared" si="67"/>
        <v>2037</v>
      </c>
      <c r="R60" s="49">
        <f t="shared" si="67"/>
        <v>2038</v>
      </c>
      <c r="S60" s="49">
        <f t="shared" si="67"/>
        <v>2039</v>
      </c>
      <c r="T60" s="49">
        <f t="shared" si="67"/>
        <v>2040</v>
      </c>
      <c r="U60" s="49">
        <f t="shared" si="67"/>
        <v>2041</v>
      </c>
      <c r="V60" s="49">
        <f t="shared" si="67"/>
        <v>2042</v>
      </c>
      <c r="W60" s="49">
        <f t="shared" si="67"/>
        <v>2043</v>
      </c>
      <c r="X60" s="49">
        <f t="shared" si="67"/>
        <v>2044</v>
      </c>
      <c r="Y60" s="49">
        <f t="shared" si="67"/>
        <v>2045</v>
      </c>
      <c r="Z60" s="49">
        <f t="shared" si="67"/>
        <v>2046</v>
      </c>
      <c r="AA60" s="49">
        <f t="shared" si="67"/>
        <v>2047</v>
      </c>
      <c r="AB60" s="49">
        <f t="shared" si="67"/>
        <v>2048</v>
      </c>
      <c r="AC60" s="49">
        <f t="shared" si="67"/>
        <v>2049</v>
      </c>
      <c r="AD60" s="49">
        <f t="shared" si="67"/>
        <v>2050</v>
      </c>
      <c r="AE60" s="49">
        <f t="shared" si="67"/>
        <v>2051</v>
      </c>
      <c r="AF60" s="49">
        <f t="shared" si="67"/>
        <v>2052</v>
      </c>
      <c r="AG60" s="49">
        <f t="shared" si="67"/>
        <v>2053</v>
      </c>
      <c r="AH60" s="49">
        <f t="shared" ref="AH60:AQ60" si="68">AH4</f>
        <v>2054</v>
      </c>
      <c r="AI60" s="49">
        <f t="shared" si="68"/>
        <v>2055</v>
      </c>
      <c r="AJ60" s="49">
        <f t="shared" si="68"/>
        <v>2056</v>
      </c>
      <c r="AK60" s="49">
        <f t="shared" si="68"/>
        <v>2057</v>
      </c>
      <c r="AL60" s="49">
        <f t="shared" si="68"/>
        <v>2058</v>
      </c>
      <c r="AM60" s="49">
        <f t="shared" si="68"/>
        <v>2059</v>
      </c>
      <c r="AN60" s="49">
        <f t="shared" si="68"/>
        <v>2060</v>
      </c>
      <c r="AO60" s="49">
        <f t="shared" si="68"/>
        <v>2061</v>
      </c>
      <c r="AP60" s="49">
        <f t="shared" si="68"/>
        <v>2062</v>
      </c>
      <c r="AQ60" s="49">
        <f t="shared" si="68"/>
        <v>2063</v>
      </c>
    </row>
    <row r="61" spans="2:43" x14ac:dyDescent="0.3">
      <c r="B61" s="45" t="s">
        <v>381</v>
      </c>
      <c r="C61" s="51">
        <f t="shared" ref="C61:C70" si="69">SUM(D61:AQ61)</f>
        <v>0</v>
      </c>
      <c r="D61" s="162">
        <f>D33-D47</f>
        <v>0</v>
      </c>
      <c r="E61" s="162">
        <f t="shared" ref="E61:AG67" si="70">E33-E47</f>
        <v>0</v>
      </c>
      <c r="F61" s="162">
        <f t="shared" si="70"/>
        <v>0</v>
      </c>
      <c r="G61" s="162">
        <f t="shared" si="70"/>
        <v>0</v>
      </c>
      <c r="H61" s="162">
        <f t="shared" si="70"/>
        <v>0</v>
      </c>
      <c r="I61" s="162">
        <f t="shared" si="70"/>
        <v>0</v>
      </c>
      <c r="J61" s="162">
        <f t="shared" si="70"/>
        <v>0</v>
      </c>
      <c r="K61" s="162">
        <f t="shared" si="70"/>
        <v>0</v>
      </c>
      <c r="L61" s="162">
        <f t="shared" si="70"/>
        <v>0</v>
      </c>
      <c r="M61" s="162">
        <f t="shared" si="70"/>
        <v>0</v>
      </c>
      <c r="N61" s="162">
        <f t="shared" si="70"/>
        <v>0</v>
      </c>
      <c r="O61" s="162">
        <f t="shared" si="70"/>
        <v>0</v>
      </c>
      <c r="P61" s="162">
        <f t="shared" si="70"/>
        <v>0</v>
      </c>
      <c r="Q61" s="162">
        <f t="shared" si="70"/>
        <v>0</v>
      </c>
      <c r="R61" s="162">
        <f t="shared" si="70"/>
        <v>0</v>
      </c>
      <c r="S61" s="162">
        <f t="shared" si="70"/>
        <v>0</v>
      </c>
      <c r="T61" s="162">
        <f t="shared" si="70"/>
        <v>0</v>
      </c>
      <c r="U61" s="162">
        <f t="shared" si="70"/>
        <v>0</v>
      </c>
      <c r="V61" s="162">
        <f t="shared" si="70"/>
        <v>0</v>
      </c>
      <c r="W61" s="162">
        <f t="shared" si="70"/>
        <v>0</v>
      </c>
      <c r="X61" s="162">
        <f t="shared" si="70"/>
        <v>0</v>
      </c>
      <c r="Y61" s="162">
        <f t="shared" si="70"/>
        <v>0</v>
      </c>
      <c r="Z61" s="162">
        <f t="shared" si="70"/>
        <v>0</v>
      </c>
      <c r="AA61" s="162">
        <f t="shared" si="70"/>
        <v>0</v>
      </c>
      <c r="AB61" s="162">
        <f t="shared" si="70"/>
        <v>0</v>
      </c>
      <c r="AC61" s="162">
        <f t="shared" si="70"/>
        <v>0</v>
      </c>
      <c r="AD61" s="162">
        <f t="shared" si="70"/>
        <v>0</v>
      </c>
      <c r="AE61" s="162">
        <f t="shared" si="70"/>
        <v>0</v>
      </c>
      <c r="AF61" s="162">
        <f t="shared" si="70"/>
        <v>0</v>
      </c>
      <c r="AG61" s="162">
        <f t="shared" si="70"/>
        <v>0</v>
      </c>
      <c r="AH61" s="162">
        <f t="shared" ref="AH61:AQ61" si="71">AH33-AH47</f>
        <v>0</v>
      </c>
      <c r="AI61" s="162">
        <f t="shared" si="71"/>
        <v>0</v>
      </c>
      <c r="AJ61" s="162">
        <f t="shared" si="71"/>
        <v>0</v>
      </c>
      <c r="AK61" s="162">
        <f t="shared" si="71"/>
        <v>0</v>
      </c>
      <c r="AL61" s="162">
        <f t="shared" si="71"/>
        <v>0</v>
      </c>
      <c r="AM61" s="162">
        <f t="shared" si="71"/>
        <v>0</v>
      </c>
      <c r="AN61" s="162">
        <f t="shared" si="71"/>
        <v>0</v>
      </c>
      <c r="AO61" s="162">
        <f t="shared" si="71"/>
        <v>0</v>
      </c>
      <c r="AP61" s="162">
        <f t="shared" si="71"/>
        <v>0</v>
      </c>
      <c r="AQ61" s="162">
        <f t="shared" si="71"/>
        <v>0</v>
      </c>
    </row>
    <row r="62" spans="2:43" x14ac:dyDescent="0.3">
      <c r="B62" s="45" t="s">
        <v>382</v>
      </c>
      <c r="C62" s="51">
        <f t="shared" si="69"/>
        <v>0</v>
      </c>
      <c r="D62" s="162">
        <f t="shared" ref="D62:S67" si="72">D34-D48</f>
        <v>0</v>
      </c>
      <c r="E62" s="162">
        <f t="shared" si="72"/>
        <v>0</v>
      </c>
      <c r="F62" s="162">
        <f t="shared" si="72"/>
        <v>0</v>
      </c>
      <c r="G62" s="162">
        <f t="shared" si="72"/>
        <v>0</v>
      </c>
      <c r="H62" s="162">
        <f t="shared" si="72"/>
        <v>0</v>
      </c>
      <c r="I62" s="162">
        <f t="shared" si="72"/>
        <v>0</v>
      </c>
      <c r="J62" s="162">
        <f t="shared" si="72"/>
        <v>0</v>
      </c>
      <c r="K62" s="162">
        <f t="shared" si="72"/>
        <v>0</v>
      </c>
      <c r="L62" s="162">
        <f t="shared" si="72"/>
        <v>0</v>
      </c>
      <c r="M62" s="162">
        <f t="shared" si="72"/>
        <v>0</v>
      </c>
      <c r="N62" s="162">
        <f t="shared" si="72"/>
        <v>0</v>
      </c>
      <c r="O62" s="162">
        <f t="shared" si="72"/>
        <v>0</v>
      </c>
      <c r="P62" s="162">
        <f t="shared" si="72"/>
        <v>0</v>
      </c>
      <c r="Q62" s="162">
        <f t="shared" si="72"/>
        <v>0</v>
      </c>
      <c r="R62" s="162">
        <f t="shared" si="72"/>
        <v>0</v>
      </c>
      <c r="S62" s="162">
        <f t="shared" si="72"/>
        <v>0</v>
      </c>
      <c r="T62" s="162">
        <f t="shared" si="70"/>
        <v>0</v>
      </c>
      <c r="U62" s="162">
        <f t="shared" si="70"/>
        <v>0</v>
      </c>
      <c r="V62" s="162">
        <f t="shared" si="70"/>
        <v>0</v>
      </c>
      <c r="W62" s="162">
        <f t="shared" si="70"/>
        <v>0</v>
      </c>
      <c r="X62" s="162">
        <f t="shared" si="70"/>
        <v>0</v>
      </c>
      <c r="Y62" s="162">
        <f t="shared" si="70"/>
        <v>0</v>
      </c>
      <c r="Z62" s="162">
        <f t="shared" si="70"/>
        <v>0</v>
      </c>
      <c r="AA62" s="162">
        <f t="shared" si="70"/>
        <v>0</v>
      </c>
      <c r="AB62" s="162">
        <f t="shared" si="70"/>
        <v>0</v>
      </c>
      <c r="AC62" s="162">
        <f t="shared" si="70"/>
        <v>0</v>
      </c>
      <c r="AD62" s="162">
        <f t="shared" si="70"/>
        <v>0</v>
      </c>
      <c r="AE62" s="162">
        <f t="shared" si="70"/>
        <v>0</v>
      </c>
      <c r="AF62" s="162">
        <f t="shared" si="70"/>
        <v>0</v>
      </c>
      <c r="AG62" s="162">
        <f t="shared" si="70"/>
        <v>0</v>
      </c>
      <c r="AH62" s="162">
        <f t="shared" ref="AH62:AQ62" si="73">AH34-AH48</f>
        <v>0</v>
      </c>
      <c r="AI62" s="162">
        <f t="shared" si="73"/>
        <v>0</v>
      </c>
      <c r="AJ62" s="162">
        <f t="shared" si="73"/>
        <v>0</v>
      </c>
      <c r="AK62" s="162">
        <f t="shared" si="73"/>
        <v>0</v>
      </c>
      <c r="AL62" s="162">
        <f t="shared" si="73"/>
        <v>0</v>
      </c>
      <c r="AM62" s="162">
        <f t="shared" si="73"/>
        <v>0</v>
      </c>
      <c r="AN62" s="162">
        <f t="shared" si="73"/>
        <v>0</v>
      </c>
      <c r="AO62" s="162">
        <f t="shared" si="73"/>
        <v>0</v>
      </c>
      <c r="AP62" s="162">
        <f t="shared" si="73"/>
        <v>0</v>
      </c>
      <c r="AQ62" s="162">
        <f t="shared" si="73"/>
        <v>0</v>
      </c>
    </row>
    <row r="63" spans="2:43" x14ac:dyDescent="0.3">
      <c r="B63" s="45" t="s">
        <v>383</v>
      </c>
      <c r="C63" s="51">
        <f t="shared" si="69"/>
        <v>0</v>
      </c>
      <c r="D63" s="162">
        <f t="shared" si="72"/>
        <v>0</v>
      </c>
      <c r="E63" s="162">
        <f t="shared" si="70"/>
        <v>0</v>
      </c>
      <c r="F63" s="162">
        <f t="shared" si="70"/>
        <v>0</v>
      </c>
      <c r="G63" s="162">
        <f t="shared" si="70"/>
        <v>0</v>
      </c>
      <c r="H63" s="162">
        <f t="shared" si="70"/>
        <v>0</v>
      </c>
      <c r="I63" s="162">
        <f t="shared" si="70"/>
        <v>0</v>
      </c>
      <c r="J63" s="162">
        <f t="shared" si="70"/>
        <v>0</v>
      </c>
      <c r="K63" s="162">
        <f t="shared" si="70"/>
        <v>0</v>
      </c>
      <c r="L63" s="162">
        <f t="shared" si="70"/>
        <v>0</v>
      </c>
      <c r="M63" s="162">
        <f t="shared" si="70"/>
        <v>0</v>
      </c>
      <c r="N63" s="162">
        <f t="shared" si="70"/>
        <v>0</v>
      </c>
      <c r="O63" s="162">
        <f t="shared" si="70"/>
        <v>0</v>
      </c>
      <c r="P63" s="162">
        <f t="shared" si="70"/>
        <v>0</v>
      </c>
      <c r="Q63" s="162">
        <f t="shared" si="70"/>
        <v>0</v>
      </c>
      <c r="R63" s="162">
        <f t="shared" si="70"/>
        <v>0</v>
      </c>
      <c r="S63" s="162">
        <f t="shared" si="70"/>
        <v>0</v>
      </c>
      <c r="T63" s="162">
        <f t="shared" si="70"/>
        <v>0</v>
      </c>
      <c r="U63" s="162">
        <f t="shared" si="70"/>
        <v>0</v>
      </c>
      <c r="V63" s="162">
        <f t="shared" si="70"/>
        <v>0</v>
      </c>
      <c r="W63" s="162">
        <f t="shared" si="70"/>
        <v>0</v>
      </c>
      <c r="X63" s="162">
        <f t="shared" si="70"/>
        <v>0</v>
      </c>
      <c r="Y63" s="162">
        <f t="shared" si="70"/>
        <v>0</v>
      </c>
      <c r="Z63" s="162">
        <f t="shared" si="70"/>
        <v>0</v>
      </c>
      <c r="AA63" s="162">
        <f t="shared" si="70"/>
        <v>0</v>
      </c>
      <c r="AB63" s="162">
        <f t="shared" si="70"/>
        <v>0</v>
      </c>
      <c r="AC63" s="162">
        <f t="shared" si="70"/>
        <v>0</v>
      </c>
      <c r="AD63" s="162">
        <f t="shared" si="70"/>
        <v>0</v>
      </c>
      <c r="AE63" s="162">
        <f t="shared" si="70"/>
        <v>0</v>
      </c>
      <c r="AF63" s="162">
        <f t="shared" si="70"/>
        <v>0</v>
      </c>
      <c r="AG63" s="162">
        <f t="shared" si="70"/>
        <v>0</v>
      </c>
      <c r="AH63" s="162">
        <f t="shared" ref="AH63:AQ63" si="74">AH35-AH49</f>
        <v>0</v>
      </c>
      <c r="AI63" s="162">
        <f t="shared" si="74"/>
        <v>0</v>
      </c>
      <c r="AJ63" s="162">
        <f t="shared" si="74"/>
        <v>0</v>
      </c>
      <c r="AK63" s="162">
        <f t="shared" si="74"/>
        <v>0</v>
      </c>
      <c r="AL63" s="162">
        <f t="shared" si="74"/>
        <v>0</v>
      </c>
      <c r="AM63" s="162">
        <f t="shared" si="74"/>
        <v>0</v>
      </c>
      <c r="AN63" s="162">
        <f t="shared" si="74"/>
        <v>0</v>
      </c>
      <c r="AO63" s="162">
        <f t="shared" si="74"/>
        <v>0</v>
      </c>
      <c r="AP63" s="162">
        <f t="shared" si="74"/>
        <v>0</v>
      </c>
      <c r="AQ63" s="162">
        <f t="shared" si="74"/>
        <v>0</v>
      </c>
    </row>
    <row r="64" spans="2:43" x14ac:dyDescent="0.3">
      <c r="B64" s="45" t="s">
        <v>385</v>
      </c>
      <c r="C64" s="51">
        <f t="shared" si="69"/>
        <v>0</v>
      </c>
      <c r="D64" s="162">
        <f t="shared" si="72"/>
        <v>0</v>
      </c>
      <c r="E64" s="162">
        <f t="shared" si="70"/>
        <v>0</v>
      </c>
      <c r="F64" s="162">
        <f t="shared" si="70"/>
        <v>0</v>
      </c>
      <c r="G64" s="162">
        <f t="shared" si="70"/>
        <v>0</v>
      </c>
      <c r="H64" s="162">
        <f t="shared" si="70"/>
        <v>0</v>
      </c>
      <c r="I64" s="162">
        <f t="shared" si="70"/>
        <v>0</v>
      </c>
      <c r="J64" s="162">
        <f t="shared" si="70"/>
        <v>0</v>
      </c>
      <c r="K64" s="162">
        <f t="shared" si="70"/>
        <v>0</v>
      </c>
      <c r="L64" s="162">
        <f t="shared" si="70"/>
        <v>0</v>
      </c>
      <c r="M64" s="162">
        <f t="shared" si="70"/>
        <v>0</v>
      </c>
      <c r="N64" s="162">
        <f t="shared" si="70"/>
        <v>0</v>
      </c>
      <c r="O64" s="162">
        <f t="shared" si="70"/>
        <v>0</v>
      </c>
      <c r="P64" s="162">
        <f t="shared" si="70"/>
        <v>0</v>
      </c>
      <c r="Q64" s="162">
        <f t="shared" si="70"/>
        <v>0</v>
      </c>
      <c r="R64" s="162">
        <f t="shared" si="70"/>
        <v>0</v>
      </c>
      <c r="S64" s="162">
        <f t="shared" si="70"/>
        <v>0</v>
      </c>
      <c r="T64" s="162">
        <f t="shared" si="70"/>
        <v>0</v>
      </c>
      <c r="U64" s="162">
        <f t="shared" si="70"/>
        <v>0</v>
      </c>
      <c r="V64" s="162">
        <f t="shared" si="70"/>
        <v>0</v>
      </c>
      <c r="W64" s="162">
        <f t="shared" si="70"/>
        <v>0</v>
      </c>
      <c r="X64" s="162">
        <f t="shared" si="70"/>
        <v>0</v>
      </c>
      <c r="Y64" s="162">
        <f t="shared" si="70"/>
        <v>0</v>
      </c>
      <c r="Z64" s="162">
        <f t="shared" si="70"/>
        <v>0</v>
      </c>
      <c r="AA64" s="162">
        <f t="shared" si="70"/>
        <v>0</v>
      </c>
      <c r="AB64" s="162">
        <f t="shared" si="70"/>
        <v>0</v>
      </c>
      <c r="AC64" s="162">
        <f t="shared" si="70"/>
        <v>0</v>
      </c>
      <c r="AD64" s="162">
        <f t="shared" si="70"/>
        <v>0</v>
      </c>
      <c r="AE64" s="162">
        <f t="shared" si="70"/>
        <v>0</v>
      </c>
      <c r="AF64" s="162">
        <f t="shared" si="70"/>
        <v>0</v>
      </c>
      <c r="AG64" s="162">
        <f t="shared" si="70"/>
        <v>0</v>
      </c>
      <c r="AH64" s="162">
        <f t="shared" ref="AH64:AQ64" si="75">AH36-AH50</f>
        <v>0</v>
      </c>
      <c r="AI64" s="162">
        <f t="shared" si="75"/>
        <v>0</v>
      </c>
      <c r="AJ64" s="162">
        <f t="shared" si="75"/>
        <v>0</v>
      </c>
      <c r="AK64" s="162">
        <f t="shared" si="75"/>
        <v>0</v>
      </c>
      <c r="AL64" s="162">
        <f t="shared" si="75"/>
        <v>0</v>
      </c>
      <c r="AM64" s="162">
        <f t="shared" si="75"/>
        <v>0</v>
      </c>
      <c r="AN64" s="162">
        <f t="shared" si="75"/>
        <v>0</v>
      </c>
      <c r="AO64" s="162">
        <f t="shared" si="75"/>
        <v>0</v>
      </c>
      <c r="AP64" s="162">
        <f t="shared" si="75"/>
        <v>0</v>
      </c>
      <c r="AQ64" s="162">
        <f t="shared" si="75"/>
        <v>0</v>
      </c>
    </row>
    <row r="65" spans="2:43" x14ac:dyDescent="0.3">
      <c r="B65" s="45" t="s">
        <v>387</v>
      </c>
      <c r="C65" s="51">
        <f t="shared" si="69"/>
        <v>0</v>
      </c>
      <c r="D65" s="162">
        <f t="shared" si="72"/>
        <v>0</v>
      </c>
      <c r="E65" s="162">
        <f t="shared" si="70"/>
        <v>0</v>
      </c>
      <c r="F65" s="162">
        <f t="shared" si="70"/>
        <v>0</v>
      </c>
      <c r="G65" s="162">
        <f t="shared" si="70"/>
        <v>0</v>
      </c>
      <c r="H65" s="162">
        <f t="shared" si="70"/>
        <v>0</v>
      </c>
      <c r="I65" s="162">
        <f t="shared" si="70"/>
        <v>0</v>
      </c>
      <c r="J65" s="162">
        <f t="shared" si="70"/>
        <v>0</v>
      </c>
      <c r="K65" s="162">
        <f t="shared" si="70"/>
        <v>0</v>
      </c>
      <c r="L65" s="162">
        <f t="shared" si="70"/>
        <v>0</v>
      </c>
      <c r="M65" s="162">
        <f t="shared" si="70"/>
        <v>0</v>
      </c>
      <c r="N65" s="162">
        <f t="shared" si="70"/>
        <v>0</v>
      </c>
      <c r="O65" s="162">
        <f t="shared" si="70"/>
        <v>0</v>
      </c>
      <c r="P65" s="162">
        <f t="shared" si="70"/>
        <v>0</v>
      </c>
      <c r="Q65" s="162">
        <f t="shared" si="70"/>
        <v>0</v>
      </c>
      <c r="R65" s="162">
        <f t="shared" si="70"/>
        <v>0</v>
      </c>
      <c r="S65" s="162">
        <f t="shared" si="70"/>
        <v>0</v>
      </c>
      <c r="T65" s="162">
        <f t="shared" si="70"/>
        <v>0</v>
      </c>
      <c r="U65" s="162">
        <f t="shared" si="70"/>
        <v>0</v>
      </c>
      <c r="V65" s="162">
        <f t="shared" si="70"/>
        <v>0</v>
      </c>
      <c r="W65" s="162">
        <f t="shared" si="70"/>
        <v>0</v>
      </c>
      <c r="X65" s="162">
        <f t="shared" si="70"/>
        <v>0</v>
      </c>
      <c r="Y65" s="162">
        <f t="shared" si="70"/>
        <v>0</v>
      </c>
      <c r="Z65" s="162">
        <f t="shared" si="70"/>
        <v>0</v>
      </c>
      <c r="AA65" s="162">
        <f t="shared" si="70"/>
        <v>0</v>
      </c>
      <c r="AB65" s="162">
        <f t="shared" si="70"/>
        <v>0</v>
      </c>
      <c r="AC65" s="162">
        <f t="shared" si="70"/>
        <v>0</v>
      </c>
      <c r="AD65" s="162">
        <f t="shared" si="70"/>
        <v>0</v>
      </c>
      <c r="AE65" s="162">
        <f t="shared" si="70"/>
        <v>0</v>
      </c>
      <c r="AF65" s="162">
        <f t="shared" si="70"/>
        <v>0</v>
      </c>
      <c r="AG65" s="162">
        <f t="shared" si="70"/>
        <v>0</v>
      </c>
      <c r="AH65" s="162">
        <f t="shared" ref="AH65:AQ65" si="76">AH37-AH51</f>
        <v>0</v>
      </c>
      <c r="AI65" s="162">
        <f t="shared" si="76"/>
        <v>0</v>
      </c>
      <c r="AJ65" s="162">
        <f t="shared" si="76"/>
        <v>0</v>
      </c>
      <c r="AK65" s="162">
        <f t="shared" si="76"/>
        <v>0</v>
      </c>
      <c r="AL65" s="162">
        <f t="shared" si="76"/>
        <v>0</v>
      </c>
      <c r="AM65" s="162">
        <f t="shared" si="76"/>
        <v>0</v>
      </c>
      <c r="AN65" s="162">
        <f t="shared" si="76"/>
        <v>0</v>
      </c>
      <c r="AO65" s="162">
        <f t="shared" si="76"/>
        <v>0</v>
      </c>
      <c r="AP65" s="162">
        <f t="shared" si="76"/>
        <v>0</v>
      </c>
      <c r="AQ65" s="162">
        <f t="shared" si="76"/>
        <v>0</v>
      </c>
    </row>
    <row r="66" spans="2:43" x14ac:dyDescent="0.3">
      <c r="B66" s="45" t="s">
        <v>388</v>
      </c>
      <c r="C66" s="51">
        <f t="shared" si="69"/>
        <v>0</v>
      </c>
      <c r="D66" s="162">
        <f t="shared" si="72"/>
        <v>0</v>
      </c>
      <c r="E66" s="162">
        <f t="shared" si="70"/>
        <v>0</v>
      </c>
      <c r="F66" s="162">
        <f t="shared" si="70"/>
        <v>0</v>
      </c>
      <c r="G66" s="162">
        <f t="shared" si="70"/>
        <v>0</v>
      </c>
      <c r="H66" s="162">
        <f t="shared" si="70"/>
        <v>0</v>
      </c>
      <c r="I66" s="162">
        <f t="shared" si="70"/>
        <v>0</v>
      </c>
      <c r="J66" s="162">
        <f t="shared" si="70"/>
        <v>0</v>
      </c>
      <c r="K66" s="162">
        <f t="shared" si="70"/>
        <v>0</v>
      </c>
      <c r="L66" s="162">
        <f t="shared" si="70"/>
        <v>0</v>
      </c>
      <c r="M66" s="162">
        <f t="shared" si="70"/>
        <v>0</v>
      </c>
      <c r="N66" s="162">
        <f t="shared" si="70"/>
        <v>0</v>
      </c>
      <c r="O66" s="162">
        <f t="shared" si="70"/>
        <v>0</v>
      </c>
      <c r="P66" s="162">
        <f t="shared" si="70"/>
        <v>0</v>
      </c>
      <c r="Q66" s="162">
        <f t="shared" si="70"/>
        <v>0</v>
      </c>
      <c r="R66" s="162">
        <f t="shared" si="70"/>
        <v>0</v>
      </c>
      <c r="S66" s="162">
        <f t="shared" si="70"/>
        <v>0</v>
      </c>
      <c r="T66" s="162">
        <f t="shared" si="70"/>
        <v>0</v>
      </c>
      <c r="U66" s="162">
        <f t="shared" si="70"/>
        <v>0</v>
      </c>
      <c r="V66" s="162">
        <f t="shared" si="70"/>
        <v>0</v>
      </c>
      <c r="W66" s="162">
        <f t="shared" si="70"/>
        <v>0</v>
      </c>
      <c r="X66" s="162">
        <f t="shared" si="70"/>
        <v>0</v>
      </c>
      <c r="Y66" s="162">
        <f t="shared" si="70"/>
        <v>0</v>
      </c>
      <c r="Z66" s="162">
        <f t="shared" si="70"/>
        <v>0</v>
      </c>
      <c r="AA66" s="162">
        <f t="shared" si="70"/>
        <v>0</v>
      </c>
      <c r="AB66" s="162">
        <f t="shared" si="70"/>
        <v>0</v>
      </c>
      <c r="AC66" s="162">
        <f t="shared" si="70"/>
        <v>0</v>
      </c>
      <c r="AD66" s="162">
        <f t="shared" si="70"/>
        <v>0</v>
      </c>
      <c r="AE66" s="162">
        <f t="shared" si="70"/>
        <v>0</v>
      </c>
      <c r="AF66" s="162">
        <f t="shared" si="70"/>
        <v>0</v>
      </c>
      <c r="AG66" s="162">
        <f t="shared" si="70"/>
        <v>0</v>
      </c>
      <c r="AH66" s="162">
        <f t="shared" ref="AH66:AQ66" si="77">AH38-AH52</f>
        <v>0</v>
      </c>
      <c r="AI66" s="162">
        <f t="shared" si="77"/>
        <v>0</v>
      </c>
      <c r="AJ66" s="162">
        <f t="shared" si="77"/>
        <v>0</v>
      </c>
      <c r="AK66" s="162">
        <f t="shared" si="77"/>
        <v>0</v>
      </c>
      <c r="AL66" s="162">
        <f t="shared" si="77"/>
        <v>0</v>
      </c>
      <c r="AM66" s="162">
        <f t="shared" si="77"/>
        <v>0</v>
      </c>
      <c r="AN66" s="162">
        <f t="shared" si="77"/>
        <v>0</v>
      </c>
      <c r="AO66" s="162">
        <f t="shared" si="77"/>
        <v>0</v>
      </c>
      <c r="AP66" s="162">
        <f t="shared" si="77"/>
        <v>0</v>
      </c>
      <c r="AQ66" s="162">
        <f t="shared" si="77"/>
        <v>0</v>
      </c>
    </row>
    <row r="67" spans="2:43" x14ac:dyDescent="0.3">
      <c r="B67" s="45" t="s">
        <v>393</v>
      </c>
      <c r="C67" s="51">
        <f t="shared" si="69"/>
        <v>0</v>
      </c>
      <c r="D67" s="162">
        <f t="shared" si="72"/>
        <v>0</v>
      </c>
      <c r="E67" s="162">
        <f t="shared" si="70"/>
        <v>0</v>
      </c>
      <c r="F67" s="162">
        <f t="shared" si="70"/>
        <v>0</v>
      </c>
      <c r="G67" s="162">
        <f t="shared" si="70"/>
        <v>0</v>
      </c>
      <c r="H67" s="162">
        <f t="shared" si="70"/>
        <v>0</v>
      </c>
      <c r="I67" s="162">
        <f t="shared" si="70"/>
        <v>0</v>
      </c>
      <c r="J67" s="162">
        <f t="shared" si="70"/>
        <v>0</v>
      </c>
      <c r="K67" s="162">
        <f t="shared" si="70"/>
        <v>0</v>
      </c>
      <c r="L67" s="162">
        <f t="shared" si="70"/>
        <v>0</v>
      </c>
      <c r="M67" s="162">
        <f t="shared" si="70"/>
        <v>0</v>
      </c>
      <c r="N67" s="162">
        <f t="shared" si="70"/>
        <v>0</v>
      </c>
      <c r="O67" s="162">
        <f t="shared" si="70"/>
        <v>0</v>
      </c>
      <c r="P67" s="162">
        <f t="shared" si="70"/>
        <v>0</v>
      </c>
      <c r="Q67" s="162">
        <f t="shared" si="70"/>
        <v>0</v>
      </c>
      <c r="R67" s="162">
        <f t="shared" si="70"/>
        <v>0</v>
      </c>
      <c r="S67" s="162">
        <f t="shared" si="70"/>
        <v>0</v>
      </c>
      <c r="T67" s="162">
        <f t="shared" si="70"/>
        <v>0</v>
      </c>
      <c r="U67" s="162">
        <f t="shared" si="70"/>
        <v>0</v>
      </c>
      <c r="V67" s="162">
        <f t="shared" si="70"/>
        <v>0</v>
      </c>
      <c r="W67" s="162">
        <f t="shared" si="70"/>
        <v>0</v>
      </c>
      <c r="X67" s="162">
        <f t="shared" si="70"/>
        <v>0</v>
      </c>
      <c r="Y67" s="162">
        <f t="shared" si="70"/>
        <v>0</v>
      </c>
      <c r="Z67" s="162">
        <f t="shared" si="70"/>
        <v>0</v>
      </c>
      <c r="AA67" s="162">
        <f t="shared" si="70"/>
        <v>0</v>
      </c>
      <c r="AB67" s="162">
        <f t="shared" si="70"/>
        <v>0</v>
      </c>
      <c r="AC67" s="162">
        <f t="shared" si="70"/>
        <v>0</v>
      </c>
      <c r="AD67" s="162">
        <f t="shared" si="70"/>
        <v>0</v>
      </c>
      <c r="AE67" s="162">
        <f t="shared" si="70"/>
        <v>0</v>
      </c>
      <c r="AF67" s="162">
        <f t="shared" si="70"/>
        <v>0</v>
      </c>
      <c r="AG67" s="162">
        <f t="shared" si="70"/>
        <v>0</v>
      </c>
      <c r="AH67" s="162">
        <f t="shared" ref="AH67:AQ67" si="78">AH39-AH53</f>
        <v>0</v>
      </c>
      <c r="AI67" s="162">
        <f t="shared" si="78"/>
        <v>0</v>
      </c>
      <c r="AJ67" s="162">
        <f t="shared" si="78"/>
        <v>0</v>
      </c>
      <c r="AK67" s="162">
        <f t="shared" si="78"/>
        <v>0</v>
      </c>
      <c r="AL67" s="162">
        <f t="shared" si="78"/>
        <v>0</v>
      </c>
      <c r="AM67" s="162">
        <f t="shared" si="78"/>
        <v>0</v>
      </c>
      <c r="AN67" s="162">
        <f t="shared" si="78"/>
        <v>0</v>
      </c>
      <c r="AO67" s="162">
        <f t="shared" si="78"/>
        <v>0</v>
      </c>
      <c r="AP67" s="162">
        <f t="shared" si="78"/>
        <v>0</v>
      </c>
      <c r="AQ67" s="162">
        <f t="shared" si="78"/>
        <v>0</v>
      </c>
    </row>
    <row r="68" spans="2:43" x14ac:dyDescent="0.3">
      <c r="B68" s="45" t="s">
        <v>394</v>
      </c>
      <c r="C68" s="51">
        <f t="shared" si="69"/>
        <v>0</v>
      </c>
      <c r="D68" s="162">
        <f>D40-D54</f>
        <v>0</v>
      </c>
      <c r="E68" s="162">
        <f t="shared" ref="E68:AG68" si="79">E40-E54</f>
        <v>0</v>
      </c>
      <c r="F68" s="162">
        <f t="shared" si="79"/>
        <v>0</v>
      </c>
      <c r="G68" s="162">
        <f t="shared" si="79"/>
        <v>0</v>
      </c>
      <c r="H68" s="162">
        <f t="shared" si="79"/>
        <v>0</v>
      </c>
      <c r="I68" s="162">
        <f t="shared" si="79"/>
        <v>0</v>
      </c>
      <c r="J68" s="162">
        <f t="shared" si="79"/>
        <v>0</v>
      </c>
      <c r="K68" s="162">
        <f t="shared" si="79"/>
        <v>0</v>
      </c>
      <c r="L68" s="162">
        <f t="shared" si="79"/>
        <v>0</v>
      </c>
      <c r="M68" s="162">
        <f t="shared" si="79"/>
        <v>0</v>
      </c>
      <c r="N68" s="162">
        <f t="shared" si="79"/>
        <v>0</v>
      </c>
      <c r="O68" s="162">
        <f t="shared" si="79"/>
        <v>0</v>
      </c>
      <c r="P68" s="162">
        <f t="shared" si="79"/>
        <v>0</v>
      </c>
      <c r="Q68" s="162">
        <f t="shared" si="79"/>
        <v>0</v>
      </c>
      <c r="R68" s="162">
        <f t="shared" si="79"/>
        <v>0</v>
      </c>
      <c r="S68" s="162">
        <f t="shared" si="79"/>
        <v>0</v>
      </c>
      <c r="T68" s="162">
        <f t="shared" si="79"/>
        <v>0</v>
      </c>
      <c r="U68" s="162">
        <f t="shared" si="79"/>
        <v>0</v>
      </c>
      <c r="V68" s="162">
        <f t="shared" si="79"/>
        <v>0</v>
      </c>
      <c r="W68" s="162">
        <f t="shared" si="79"/>
        <v>0</v>
      </c>
      <c r="X68" s="162">
        <f t="shared" si="79"/>
        <v>0</v>
      </c>
      <c r="Y68" s="162">
        <f t="shared" si="79"/>
        <v>0</v>
      </c>
      <c r="Z68" s="162">
        <f t="shared" si="79"/>
        <v>0</v>
      </c>
      <c r="AA68" s="162">
        <f t="shared" si="79"/>
        <v>0</v>
      </c>
      <c r="AB68" s="162">
        <f t="shared" si="79"/>
        <v>0</v>
      </c>
      <c r="AC68" s="162">
        <f t="shared" si="79"/>
        <v>0</v>
      </c>
      <c r="AD68" s="162">
        <f t="shared" si="79"/>
        <v>0</v>
      </c>
      <c r="AE68" s="162">
        <f t="shared" si="79"/>
        <v>0</v>
      </c>
      <c r="AF68" s="162">
        <f t="shared" si="79"/>
        <v>0</v>
      </c>
      <c r="AG68" s="162">
        <f t="shared" si="79"/>
        <v>0</v>
      </c>
      <c r="AH68" s="162">
        <f t="shared" ref="AH68:AQ68" si="80">AH40-AH54</f>
        <v>0</v>
      </c>
      <c r="AI68" s="162">
        <f t="shared" si="80"/>
        <v>0</v>
      </c>
      <c r="AJ68" s="162">
        <f t="shared" si="80"/>
        <v>0</v>
      </c>
      <c r="AK68" s="162">
        <f t="shared" si="80"/>
        <v>0</v>
      </c>
      <c r="AL68" s="162">
        <f t="shared" si="80"/>
        <v>0</v>
      </c>
      <c r="AM68" s="162">
        <f t="shared" si="80"/>
        <v>0</v>
      </c>
      <c r="AN68" s="162">
        <f t="shared" si="80"/>
        <v>0</v>
      </c>
      <c r="AO68" s="162">
        <f t="shared" si="80"/>
        <v>0</v>
      </c>
      <c r="AP68" s="162">
        <f t="shared" si="80"/>
        <v>0</v>
      </c>
      <c r="AQ68" s="162">
        <f t="shared" si="80"/>
        <v>0</v>
      </c>
    </row>
    <row r="69" spans="2:43" x14ac:dyDescent="0.3">
      <c r="B69" s="231" t="s">
        <v>396</v>
      </c>
      <c r="C69" s="224">
        <f t="shared" si="69"/>
        <v>0</v>
      </c>
      <c r="D69" s="224">
        <f>SUM(D61:D68)</f>
        <v>0</v>
      </c>
      <c r="E69" s="224">
        <f t="shared" ref="E69" si="81">SUM(E61:E68)</f>
        <v>0</v>
      </c>
      <c r="F69" s="224">
        <f t="shared" ref="F69" si="82">SUM(F61:F68)</f>
        <v>0</v>
      </c>
      <c r="G69" s="224">
        <f t="shared" ref="G69" si="83">SUM(G61:G68)</f>
        <v>0</v>
      </c>
      <c r="H69" s="224">
        <f t="shared" ref="H69" si="84">SUM(H61:H68)</f>
        <v>0</v>
      </c>
      <c r="I69" s="224">
        <f t="shared" ref="I69" si="85">SUM(I61:I68)</f>
        <v>0</v>
      </c>
      <c r="J69" s="224">
        <f t="shared" ref="J69" si="86">SUM(J61:J68)</f>
        <v>0</v>
      </c>
      <c r="K69" s="224">
        <f t="shared" ref="K69" si="87">SUM(K61:K68)</f>
        <v>0</v>
      </c>
      <c r="L69" s="224">
        <f t="shared" ref="L69" si="88">SUM(L61:L68)</f>
        <v>0</v>
      </c>
      <c r="M69" s="224">
        <f t="shared" ref="M69" si="89">SUM(M61:M68)</f>
        <v>0</v>
      </c>
      <c r="N69" s="224">
        <f t="shared" ref="N69" si="90">SUM(N61:N68)</f>
        <v>0</v>
      </c>
      <c r="O69" s="224">
        <f t="shared" ref="O69" si="91">SUM(O61:O68)</f>
        <v>0</v>
      </c>
      <c r="P69" s="224">
        <f t="shared" ref="P69" si="92">SUM(P61:P68)</f>
        <v>0</v>
      </c>
      <c r="Q69" s="224">
        <f t="shared" ref="Q69" si="93">SUM(Q61:Q68)</f>
        <v>0</v>
      </c>
      <c r="R69" s="224">
        <f t="shared" ref="R69" si="94">SUM(R61:R68)</f>
        <v>0</v>
      </c>
      <c r="S69" s="224">
        <f t="shared" ref="S69" si="95">SUM(S61:S68)</f>
        <v>0</v>
      </c>
      <c r="T69" s="224">
        <f t="shared" ref="T69" si="96">SUM(T61:T68)</f>
        <v>0</v>
      </c>
      <c r="U69" s="224">
        <f t="shared" ref="U69" si="97">SUM(U61:U68)</f>
        <v>0</v>
      </c>
      <c r="V69" s="224">
        <f t="shared" ref="V69" si="98">SUM(V61:V68)</f>
        <v>0</v>
      </c>
      <c r="W69" s="224">
        <f t="shared" ref="W69" si="99">SUM(W61:W68)</f>
        <v>0</v>
      </c>
      <c r="X69" s="224">
        <f t="shared" ref="X69" si="100">SUM(X61:X68)</f>
        <v>0</v>
      </c>
      <c r="Y69" s="224">
        <f t="shared" ref="Y69" si="101">SUM(Y61:Y68)</f>
        <v>0</v>
      </c>
      <c r="Z69" s="224">
        <f t="shared" ref="Z69" si="102">SUM(Z61:Z68)</f>
        <v>0</v>
      </c>
      <c r="AA69" s="224">
        <f t="shared" ref="AA69" si="103">SUM(AA61:AA68)</f>
        <v>0</v>
      </c>
      <c r="AB69" s="224">
        <f t="shared" ref="AB69" si="104">SUM(AB61:AB68)</f>
        <v>0</v>
      </c>
      <c r="AC69" s="224">
        <f t="shared" ref="AC69" si="105">SUM(AC61:AC68)</f>
        <v>0</v>
      </c>
      <c r="AD69" s="224">
        <f t="shared" ref="AD69" si="106">SUM(AD61:AD68)</f>
        <v>0</v>
      </c>
      <c r="AE69" s="224">
        <f t="shared" ref="AE69" si="107">SUM(AE61:AE68)</f>
        <v>0</v>
      </c>
      <c r="AF69" s="224">
        <f t="shared" ref="AF69" si="108">SUM(AF61:AF68)</f>
        <v>0</v>
      </c>
      <c r="AG69" s="224">
        <f t="shared" ref="AG69:AQ69" si="109">SUM(AG61:AG68)</f>
        <v>0</v>
      </c>
      <c r="AH69" s="224">
        <f t="shared" si="109"/>
        <v>0</v>
      </c>
      <c r="AI69" s="224">
        <f t="shared" si="109"/>
        <v>0</v>
      </c>
      <c r="AJ69" s="224">
        <f t="shared" si="109"/>
        <v>0</v>
      </c>
      <c r="AK69" s="224">
        <f t="shared" si="109"/>
        <v>0</v>
      </c>
      <c r="AL69" s="224">
        <f t="shared" si="109"/>
        <v>0</v>
      </c>
      <c r="AM69" s="224">
        <f t="shared" si="109"/>
        <v>0</v>
      </c>
      <c r="AN69" s="224">
        <f t="shared" si="109"/>
        <v>0</v>
      </c>
      <c r="AO69" s="224">
        <f t="shared" si="109"/>
        <v>0</v>
      </c>
      <c r="AP69" s="224">
        <f t="shared" si="109"/>
        <v>0</v>
      </c>
      <c r="AQ69" s="224">
        <f t="shared" si="109"/>
        <v>0</v>
      </c>
    </row>
    <row r="70" spans="2:43" ht="11.65" x14ac:dyDescent="0.4">
      <c r="B70" s="229" t="s">
        <v>704</v>
      </c>
      <c r="C70" s="230">
        <f t="shared" si="69"/>
        <v>0</v>
      </c>
      <c r="D70" s="230">
        <f>D69*Parametre!$C$207/1000</f>
        <v>0</v>
      </c>
      <c r="E70" s="230">
        <f>E69*Parametre!$C$207/1000</f>
        <v>0</v>
      </c>
      <c r="F70" s="230">
        <f>F69*Parametre!$C$207/1000</f>
        <v>0</v>
      </c>
      <c r="G70" s="230">
        <f>G69*Parametre!$C$207/1000</f>
        <v>0</v>
      </c>
      <c r="H70" s="230">
        <f>H69*Parametre!$C$207/1000</f>
        <v>0</v>
      </c>
      <c r="I70" s="230">
        <f>I69*Parametre!$C$207/1000</f>
        <v>0</v>
      </c>
      <c r="J70" s="230">
        <f>J69*Parametre!$C$207/1000</f>
        <v>0</v>
      </c>
      <c r="K70" s="230">
        <f>K69*Parametre!$C$207/1000</f>
        <v>0</v>
      </c>
      <c r="L70" s="230">
        <f>L69*Parametre!$C$207/1000</f>
        <v>0</v>
      </c>
      <c r="M70" s="230">
        <f>M69*Parametre!$C$207/1000</f>
        <v>0</v>
      </c>
      <c r="N70" s="230">
        <f>N69*Parametre!$C$207/1000</f>
        <v>0</v>
      </c>
      <c r="O70" s="230">
        <f>O69*Parametre!$C$207/1000</f>
        <v>0</v>
      </c>
      <c r="P70" s="230">
        <f>P69*Parametre!$C$207/1000</f>
        <v>0</v>
      </c>
      <c r="Q70" s="230">
        <f>Q69*Parametre!$C$207/1000</f>
        <v>0</v>
      </c>
      <c r="R70" s="230">
        <f>R69*Parametre!$C$207/1000</f>
        <v>0</v>
      </c>
      <c r="S70" s="230">
        <f>S69*Parametre!$C$207/1000</f>
        <v>0</v>
      </c>
      <c r="T70" s="230">
        <f>T69*Parametre!$C$207/1000</f>
        <v>0</v>
      </c>
      <c r="U70" s="230">
        <f>U69*Parametre!$C$207/1000</f>
        <v>0</v>
      </c>
      <c r="V70" s="230">
        <f>V69*Parametre!$C$207/1000</f>
        <v>0</v>
      </c>
      <c r="W70" s="230">
        <f>W69*Parametre!$C$207/1000</f>
        <v>0</v>
      </c>
      <c r="X70" s="230">
        <f>X69*Parametre!$C$207/1000</f>
        <v>0</v>
      </c>
      <c r="Y70" s="230">
        <f>Y69*Parametre!$C$207/1000</f>
        <v>0</v>
      </c>
      <c r="Z70" s="230">
        <f>Z69*Parametre!$C$207/1000</f>
        <v>0</v>
      </c>
      <c r="AA70" s="230">
        <f>AA69*Parametre!$C$207/1000</f>
        <v>0</v>
      </c>
      <c r="AB70" s="230">
        <f>AB69*Parametre!$C$207/1000</f>
        <v>0</v>
      </c>
      <c r="AC70" s="230">
        <f>AC69*Parametre!$C$207/1000</f>
        <v>0</v>
      </c>
      <c r="AD70" s="230">
        <f>AD69*Parametre!$C$207/1000</f>
        <v>0</v>
      </c>
      <c r="AE70" s="230">
        <f>AE69*Parametre!$C$207/1000</f>
        <v>0</v>
      </c>
      <c r="AF70" s="230">
        <f>AF69*Parametre!$C$207/1000</f>
        <v>0</v>
      </c>
      <c r="AG70" s="230">
        <f>AG69*Parametre!$C$207/1000</f>
        <v>0</v>
      </c>
      <c r="AH70" s="230">
        <f>AH69*Parametre!$C$207/1000</f>
        <v>0</v>
      </c>
      <c r="AI70" s="230">
        <f>AI69*Parametre!$C$207/1000</f>
        <v>0</v>
      </c>
      <c r="AJ70" s="230">
        <f>AJ69*Parametre!$C$207/1000</f>
        <v>0</v>
      </c>
      <c r="AK70" s="230">
        <f>AK69*Parametre!$C$207/1000</f>
        <v>0</v>
      </c>
      <c r="AL70" s="230">
        <f>AL69*Parametre!$C$207/1000</f>
        <v>0</v>
      </c>
      <c r="AM70" s="230">
        <f>AM69*Parametre!$C$207/1000</f>
        <v>0</v>
      </c>
      <c r="AN70" s="230">
        <f>AN69*Parametre!$C$207/1000</f>
        <v>0</v>
      </c>
      <c r="AO70" s="230">
        <f>AO69*Parametre!$C$207/1000</f>
        <v>0</v>
      </c>
      <c r="AP70" s="230">
        <f>AP69*Parametre!$C$207/1000</f>
        <v>0</v>
      </c>
      <c r="AQ70" s="230">
        <f>AQ69*Parametre!$C$207/1000</f>
        <v>0</v>
      </c>
    </row>
    <row r="71" spans="2:43" x14ac:dyDescent="0.3">
      <c r="B71" s="227"/>
      <c r="C71" s="228"/>
      <c r="D71" s="228"/>
      <c r="E71" s="228"/>
      <c r="F71" s="228"/>
      <c r="G71" s="228"/>
      <c r="H71" s="228"/>
      <c r="I71" s="228"/>
      <c r="J71" s="228"/>
      <c r="K71" s="228"/>
      <c r="L71" s="228"/>
      <c r="M71" s="228"/>
      <c r="N71" s="228"/>
      <c r="O71" s="228"/>
      <c r="P71" s="228"/>
      <c r="Q71" s="228"/>
      <c r="R71" s="228"/>
      <c r="S71" s="228"/>
      <c r="T71" s="228"/>
      <c r="U71" s="228"/>
      <c r="V71" s="228"/>
      <c r="W71" s="228"/>
      <c r="X71" s="228"/>
      <c r="Y71" s="228"/>
      <c r="Z71" s="228"/>
      <c r="AA71" s="228"/>
      <c r="AB71" s="228"/>
      <c r="AC71" s="228"/>
      <c r="AD71" s="228"/>
      <c r="AE71" s="228"/>
      <c r="AF71" s="228"/>
      <c r="AG71" s="228"/>
      <c r="AH71" s="228"/>
      <c r="AI71" s="228"/>
      <c r="AJ71" s="228"/>
      <c r="AK71" s="228"/>
      <c r="AL71" s="228"/>
      <c r="AM71" s="228"/>
      <c r="AN71" s="228"/>
      <c r="AO71" s="228"/>
      <c r="AP71" s="228"/>
      <c r="AQ71" s="228"/>
    </row>
    <row r="72" spans="2:43" x14ac:dyDescent="0.3">
      <c r="B72" s="232" t="s">
        <v>2</v>
      </c>
      <c r="C72" s="228"/>
      <c r="D72" s="228"/>
      <c r="E72" s="228"/>
      <c r="F72" s="228"/>
      <c r="G72" s="228"/>
      <c r="H72" s="228"/>
      <c r="I72" s="228"/>
      <c r="J72" s="228"/>
      <c r="K72" s="228"/>
      <c r="L72" s="228"/>
      <c r="M72" s="228"/>
      <c r="N72" s="228"/>
      <c r="O72" s="228"/>
      <c r="P72" s="228"/>
      <c r="Q72" s="228"/>
      <c r="R72" s="228"/>
      <c r="S72" s="228"/>
      <c r="T72" s="228"/>
      <c r="U72" s="228"/>
      <c r="V72" s="228"/>
      <c r="W72" s="228"/>
      <c r="X72" s="228"/>
      <c r="Y72" s="228"/>
      <c r="Z72" s="228"/>
      <c r="AA72" s="228"/>
      <c r="AB72" s="228"/>
      <c r="AC72" s="228"/>
      <c r="AD72" s="228"/>
      <c r="AE72" s="228"/>
      <c r="AF72" s="228"/>
      <c r="AG72" s="228"/>
      <c r="AH72" s="228"/>
      <c r="AI72" s="228"/>
      <c r="AJ72" s="228"/>
      <c r="AK72" s="228"/>
      <c r="AL72" s="228"/>
      <c r="AM72" s="228"/>
      <c r="AN72" s="228"/>
      <c r="AO72" s="228"/>
      <c r="AP72" s="228"/>
      <c r="AQ72" s="228"/>
    </row>
    <row r="73" spans="2:43" x14ac:dyDescent="0.3">
      <c r="B73" s="232" t="s">
        <v>397</v>
      </c>
      <c r="C73" s="228"/>
      <c r="D73" s="228"/>
      <c r="E73" s="228"/>
      <c r="F73" s="228"/>
      <c r="G73" s="228"/>
      <c r="H73" s="228"/>
      <c r="I73" s="228"/>
      <c r="J73" s="228"/>
      <c r="K73" s="228"/>
      <c r="L73" s="228"/>
      <c r="M73" s="228"/>
      <c r="N73" s="228"/>
      <c r="O73" s="228"/>
      <c r="P73" s="228"/>
      <c r="Q73" s="228"/>
      <c r="R73" s="228"/>
      <c r="S73" s="228"/>
      <c r="T73" s="228"/>
      <c r="U73" s="228"/>
      <c r="V73" s="228"/>
      <c r="W73" s="228"/>
      <c r="X73" s="228"/>
      <c r="Y73" s="228"/>
      <c r="Z73" s="228"/>
      <c r="AA73" s="228"/>
      <c r="AB73" s="228"/>
      <c r="AC73" s="228"/>
      <c r="AD73" s="228"/>
      <c r="AE73" s="228"/>
      <c r="AF73" s="228"/>
      <c r="AG73" s="228"/>
      <c r="AH73" s="228"/>
      <c r="AI73" s="228"/>
      <c r="AJ73" s="228"/>
      <c r="AK73" s="228"/>
      <c r="AL73" s="228"/>
      <c r="AM73" s="228"/>
      <c r="AN73" s="228"/>
      <c r="AO73" s="228"/>
      <c r="AP73" s="228"/>
      <c r="AQ73" s="228"/>
    </row>
    <row r="74" spans="2:43" x14ac:dyDescent="0.3">
      <c r="B74" s="227"/>
      <c r="C74" s="228"/>
      <c r="D74" s="228"/>
      <c r="E74" s="228"/>
      <c r="F74" s="228"/>
      <c r="G74" s="228"/>
      <c r="H74" s="228"/>
      <c r="I74" s="228"/>
      <c r="J74" s="228"/>
      <c r="K74" s="228"/>
      <c r="L74" s="228"/>
      <c r="M74" s="228"/>
      <c r="N74" s="228"/>
      <c r="O74" s="228"/>
      <c r="P74" s="228"/>
      <c r="Q74" s="228"/>
      <c r="R74" s="228"/>
      <c r="S74" s="228"/>
      <c r="T74" s="228"/>
      <c r="U74" s="228"/>
      <c r="V74" s="228"/>
      <c r="W74" s="228"/>
      <c r="X74" s="228"/>
      <c r="Y74" s="228"/>
      <c r="Z74" s="228"/>
      <c r="AA74" s="228"/>
      <c r="AB74" s="228"/>
      <c r="AC74" s="228"/>
      <c r="AD74" s="228"/>
      <c r="AE74" s="228"/>
      <c r="AF74" s="228"/>
      <c r="AG74" s="228"/>
      <c r="AH74" s="228"/>
      <c r="AI74" s="228"/>
      <c r="AJ74" s="228"/>
      <c r="AK74" s="228"/>
      <c r="AL74" s="228"/>
      <c r="AM74" s="228"/>
      <c r="AN74" s="228"/>
      <c r="AO74" s="228"/>
      <c r="AP74" s="228"/>
      <c r="AQ74" s="228"/>
    </row>
    <row r="75" spans="2:43" ht="11.65" x14ac:dyDescent="0.4">
      <c r="B75" s="231" t="s">
        <v>705</v>
      </c>
      <c r="C75" s="224">
        <f t="shared" ref="C75" si="110">SUM(D75:AQ75)</f>
        <v>0</v>
      </c>
      <c r="D75" s="224">
        <f>D70+D27</f>
        <v>0</v>
      </c>
      <c r="E75" s="224">
        <f t="shared" ref="E75:AG75" si="111">E70+E27</f>
        <v>0</v>
      </c>
      <c r="F75" s="224">
        <f t="shared" si="111"/>
        <v>0</v>
      </c>
      <c r="G75" s="224">
        <f t="shared" si="111"/>
        <v>0</v>
      </c>
      <c r="H75" s="224">
        <f t="shared" si="111"/>
        <v>0</v>
      </c>
      <c r="I75" s="224">
        <f t="shared" si="111"/>
        <v>0</v>
      </c>
      <c r="J75" s="224">
        <f t="shared" si="111"/>
        <v>0</v>
      </c>
      <c r="K75" s="224">
        <f t="shared" si="111"/>
        <v>0</v>
      </c>
      <c r="L75" s="224">
        <f t="shared" si="111"/>
        <v>0</v>
      </c>
      <c r="M75" s="224">
        <f t="shared" si="111"/>
        <v>0</v>
      </c>
      <c r="N75" s="224">
        <f t="shared" si="111"/>
        <v>0</v>
      </c>
      <c r="O75" s="224">
        <f t="shared" si="111"/>
        <v>0</v>
      </c>
      <c r="P75" s="224">
        <f t="shared" si="111"/>
        <v>0</v>
      </c>
      <c r="Q75" s="224">
        <f t="shared" si="111"/>
        <v>0</v>
      </c>
      <c r="R75" s="224">
        <f t="shared" si="111"/>
        <v>0</v>
      </c>
      <c r="S75" s="224">
        <f t="shared" si="111"/>
        <v>0</v>
      </c>
      <c r="T75" s="224">
        <f t="shared" si="111"/>
        <v>0</v>
      </c>
      <c r="U75" s="224">
        <f t="shared" si="111"/>
        <v>0</v>
      </c>
      <c r="V75" s="224">
        <f t="shared" si="111"/>
        <v>0</v>
      </c>
      <c r="W75" s="224">
        <f t="shared" si="111"/>
        <v>0</v>
      </c>
      <c r="X75" s="224">
        <f t="shared" si="111"/>
        <v>0</v>
      </c>
      <c r="Y75" s="224">
        <f t="shared" si="111"/>
        <v>0</v>
      </c>
      <c r="Z75" s="224">
        <f t="shared" si="111"/>
        <v>0</v>
      </c>
      <c r="AA75" s="224">
        <f t="shared" si="111"/>
        <v>0</v>
      </c>
      <c r="AB75" s="224">
        <f t="shared" si="111"/>
        <v>0</v>
      </c>
      <c r="AC75" s="224">
        <f t="shared" si="111"/>
        <v>0</v>
      </c>
      <c r="AD75" s="224">
        <f t="shared" si="111"/>
        <v>0</v>
      </c>
      <c r="AE75" s="224">
        <f t="shared" si="111"/>
        <v>0</v>
      </c>
      <c r="AF75" s="224">
        <f t="shared" si="111"/>
        <v>0</v>
      </c>
      <c r="AG75" s="224">
        <f t="shared" si="111"/>
        <v>0</v>
      </c>
      <c r="AH75" s="224">
        <f t="shared" ref="AH75:AQ75" si="112">AH70+AH27</f>
        <v>0</v>
      </c>
      <c r="AI75" s="224">
        <f t="shared" si="112"/>
        <v>0</v>
      </c>
      <c r="AJ75" s="224">
        <f t="shared" si="112"/>
        <v>0</v>
      </c>
      <c r="AK75" s="224">
        <f t="shared" si="112"/>
        <v>0</v>
      </c>
      <c r="AL75" s="224">
        <f t="shared" si="112"/>
        <v>0</v>
      </c>
      <c r="AM75" s="224">
        <f t="shared" si="112"/>
        <v>0</v>
      </c>
      <c r="AN75" s="224">
        <f t="shared" si="112"/>
        <v>0</v>
      </c>
      <c r="AO75" s="224">
        <f t="shared" si="112"/>
        <v>0</v>
      </c>
      <c r="AP75" s="224">
        <f t="shared" si="112"/>
        <v>0</v>
      </c>
      <c r="AQ75" s="224">
        <f t="shared" si="112"/>
        <v>0</v>
      </c>
    </row>
    <row r="76" spans="2:43" x14ac:dyDescent="0.3">
      <c r="B76" s="227"/>
      <c r="C76" s="228"/>
      <c r="D76" s="228"/>
      <c r="E76" s="228"/>
      <c r="F76" s="228"/>
      <c r="G76" s="228"/>
      <c r="H76" s="228"/>
      <c r="I76" s="228"/>
      <c r="J76" s="228"/>
      <c r="K76" s="228"/>
      <c r="L76" s="228"/>
      <c r="M76" s="228"/>
      <c r="N76" s="228"/>
      <c r="O76" s="228"/>
      <c r="P76" s="228"/>
      <c r="Q76" s="228"/>
      <c r="R76" s="228"/>
      <c r="S76" s="228"/>
      <c r="T76" s="228"/>
      <c r="U76" s="228"/>
      <c r="V76" s="228"/>
      <c r="W76" s="228"/>
      <c r="X76" s="228"/>
      <c r="Y76" s="228"/>
      <c r="Z76" s="228"/>
      <c r="AA76" s="228"/>
      <c r="AB76" s="228"/>
      <c r="AC76" s="228"/>
      <c r="AD76" s="228"/>
      <c r="AE76" s="228"/>
      <c r="AF76" s="228"/>
      <c r="AG76" s="228"/>
      <c r="AH76" s="228"/>
      <c r="AI76" s="228"/>
      <c r="AJ76" s="228"/>
      <c r="AK76" s="228"/>
      <c r="AL76" s="228"/>
      <c r="AM76" s="228"/>
      <c r="AN76" s="228"/>
      <c r="AO76" s="228"/>
      <c r="AP76" s="228"/>
      <c r="AQ76" s="228"/>
    </row>
    <row r="78" spans="2:43" x14ac:dyDescent="0.3">
      <c r="B78" s="163"/>
      <c r="C78" s="45"/>
      <c r="D78" s="45" t="s">
        <v>10</v>
      </c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</row>
    <row r="79" spans="2:43" x14ac:dyDescent="0.3">
      <c r="B79" s="475" t="s">
        <v>729</v>
      </c>
      <c r="C79" s="46"/>
      <c r="D79" s="47">
        <v>1</v>
      </c>
      <c r="E79" s="47">
        <v>2</v>
      </c>
      <c r="F79" s="47">
        <v>3</v>
      </c>
      <c r="G79" s="47">
        <v>4</v>
      </c>
      <c r="H79" s="47">
        <v>5</v>
      </c>
      <c r="I79" s="47">
        <v>6</v>
      </c>
      <c r="J79" s="47">
        <v>7</v>
      </c>
      <c r="K79" s="47">
        <v>8</v>
      </c>
      <c r="L79" s="47">
        <v>9</v>
      </c>
      <c r="M79" s="47">
        <v>10</v>
      </c>
      <c r="N79" s="47">
        <v>11</v>
      </c>
      <c r="O79" s="47">
        <v>12</v>
      </c>
      <c r="P79" s="47">
        <v>13</v>
      </c>
      <c r="Q79" s="47">
        <v>14</v>
      </c>
      <c r="R79" s="47">
        <v>15</v>
      </c>
      <c r="S79" s="47">
        <v>16</v>
      </c>
      <c r="T79" s="47">
        <v>17</v>
      </c>
      <c r="U79" s="47">
        <v>18</v>
      </c>
      <c r="V79" s="47">
        <v>19</v>
      </c>
      <c r="W79" s="47">
        <v>20</v>
      </c>
      <c r="X79" s="47">
        <v>21</v>
      </c>
      <c r="Y79" s="47">
        <v>22</v>
      </c>
      <c r="Z79" s="47">
        <v>23</v>
      </c>
      <c r="AA79" s="47">
        <v>24</v>
      </c>
      <c r="AB79" s="47">
        <v>25</v>
      </c>
      <c r="AC79" s="47">
        <v>26</v>
      </c>
      <c r="AD79" s="47">
        <v>27</v>
      </c>
      <c r="AE79" s="47">
        <v>28</v>
      </c>
      <c r="AF79" s="47">
        <v>29</v>
      </c>
      <c r="AG79" s="47">
        <v>30</v>
      </c>
      <c r="AH79" s="47">
        <v>31</v>
      </c>
      <c r="AI79" s="47">
        <v>32</v>
      </c>
      <c r="AJ79" s="47">
        <v>33</v>
      </c>
      <c r="AK79" s="47">
        <v>34</v>
      </c>
      <c r="AL79" s="47">
        <v>35</v>
      </c>
      <c r="AM79" s="47">
        <v>36</v>
      </c>
      <c r="AN79" s="47">
        <v>37</v>
      </c>
      <c r="AO79" s="47">
        <v>38</v>
      </c>
      <c r="AP79" s="47">
        <v>39</v>
      </c>
      <c r="AQ79" s="47">
        <v>40</v>
      </c>
    </row>
    <row r="80" spans="2:43" x14ac:dyDescent="0.3">
      <c r="B80" s="476"/>
      <c r="C80" s="291" t="s">
        <v>9</v>
      </c>
      <c r="D80" s="49">
        <f>D4</f>
        <v>2024</v>
      </c>
      <c r="E80" s="49">
        <f t="shared" ref="E80:AG80" si="113">E4</f>
        <v>2025</v>
      </c>
      <c r="F80" s="49">
        <f t="shared" si="113"/>
        <v>2026</v>
      </c>
      <c r="G80" s="49">
        <f t="shared" si="113"/>
        <v>2027</v>
      </c>
      <c r="H80" s="49">
        <f t="shared" si="113"/>
        <v>2028</v>
      </c>
      <c r="I80" s="49">
        <f t="shared" si="113"/>
        <v>2029</v>
      </c>
      <c r="J80" s="49">
        <f t="shared" si="113"/>
        <v>2030</v>
      </c>
      <c r="K80" s="49">
        <f t="shared" si="113"/>
        <v>2031</v>
      </c>
      <c r="L80" s="49">
        <f t="shared" si="113"/>
        <v>2032</v>
      </c>
      <c r="M80" s="49">
        <f t="shared" si="113"/>
        <v>2033</v>
      </c>
      <c r="N80" s="49">
        <f t="shared" si="113"/>
        <v>2034</v>
      </c>
      <c r="O80" s="49">
        <f t="shared" si="113"/>
        <v>2035</v>
      </c>
      <c r="P80" s="49">
        <f t="shared" si="113"/>
        <v>2036</v>
      </c>
      <c r="Q80" s="49">
        <f t="shared" si="113"/>
        <v>2037</v>
      </c>
      <c r="R80" s="49">
        <f t="shared" si="113"/>
        <v>2038</v>
      </c>
      <c r="S80" s="49">
        <f t="shared" si="113"/>
        <v>2039</v>
      </c>
      <c r="T80" s="49">
        <f t="shared" si="113"/>
        <v>2040</v>
      </c>
      <c r="U80" s="49">
        <f t="shared" si="113"/>
        <v>2041</v>
      </c>
      <c r="V80" s="49">
        <f t="shared" si="113"/>
        <v>2042</v>
      </c>
      <c r="W80" s="49">
        <f t="shared" si="113"/>
        <v>2043</v>
      </c>
      <c r="X80" s="49">
        <f t="shared" si="113"/>
        <v>2044</v>
      </c>
      <c r="Y80" s="49">
        <f t="shared" si="113"/>
        <v>2045</v>
      </c>
      <c r="Z80" s="49">
        <f t="shared" si="113"/>
        <v>2046</v>
      </c>
      <c r="AA80" s="49">
        <f t="shared" si="113"/>
        <v>2047</v>
      </c>
      <c r="AB80" s="49">
        <f t="shared" si="113"/>
        <v>2048</v>
      </c>
      <c r="AC80" s="49">
        <f t="shared" si="113"/>
        <v>2049</v>
      </c>
      <c r="AD80" s="49">
        <f t="shared" si="113"/>
        <v>2050</v>
      </c>
      <c r="AE80" s="49">
        <f t="shared" si="113"/>
        <v>2051</v>
      </c>
      <c r="AF80" s="49">
        <f t="shared" si="113"/>
        <v>2052</v>
      </c>
      <c r="AG80" s="49">
        <f t="shared" si="113"/>
        <v>2053</v>
      </c>
      <c r="AH80" s="49">
        <f t="shared" ref="AH80:AQ80" si="114">AH4</f>
        <v>2054</v>
      </c>
      <c r="AI80" s="49">
        <f t="shared" si="114"/>
        <v>2055</v>
      </c>
      <c r="AJ80" s="49">
        <f t="shared" si="114"/>
        <v>2056</v>
      </c>
      <c r="AK80" s="49">
        <f t="shared" si="114"/>
        <v>2057</v>
      </c>
      <c r="AL80" s="49">
        <f t="shared" si="114"/>
        <v>2058</v>
      </c>
      <c r="AM80" s="49">
        <f t="shared" si="114"/>
        <v>2059</v>
      </c>
      <c r="AN80" s="49">
        <f t="shared" si="114"/>
        <v>2060</v>
      </c>
      <c r="AO80" s="49">
        <f t="shared" si="114"/>
        <v>2061</v>
      </c>
      <c r="AP80" s="49">
        <f t="shared" si="114"/>
        <v>2062</v>
      </c>
      <c r="AQ80" s="49">
        <f t="shared" si="114"/>
        <v>2063</v>
      </c>
    </row>
    <row r="81" spans="2:43" x14ac:dyDescent="0.3">
      <c r="B81" s="220" t="s">
        <v>72</v>
      </c>
      <c r="C81" s="221">
        <f t="shared" ref="C81" si="115">SUM(D81:AQ81)</f>
        <v>0</v>
      </c>
      <c r="D81" s="222">
        <f>D75*Parametre!C216/1000</f>
        <v>0</v>
      </c>
      <c r="E81" s="222">
        <f>E75*Parametre!D216/1000</f>
        <v>0</v>
      </c>
      <c r="F81" s="222">
        <f>F75*Parametre!E216/1000</f>
        <v>0</v>
      </c>
      <c r="G81" s="222">
        <f>G75*Parametre!F216/1000</f>
        <v>0</v>
      </c>
      <c r="H81" s="222">
        <f>H75*Parametre!G216/1000</f>
        <v>0</v>
      </c>
      <c r="I81" s="222">
        <f>I75*Parametre!H216/1000</f>
        <v>0</v>
      </c>
      <c r="J81" s="222">
        <f>J75*Parametre!I216/1000</f>
        <v>0</v>
      </c>
      <c r="K81" s="222">
        <f>K75*Parametre!J216/1000</f>
        <v>0</v>
      </c>
      <c r="L81" s="222">
        <f>L75*Parametre!K216/1000</f>
        <v>0</v>
      </c>
      <c r="M81" s="222">
        <f>M75*Parametre!L216/1000</f>
        <v>0</v>
      </c>
      <c r="N81" s="222">
        <f>N75*Parametre!M216/1000</f>
        <v>0</v>
      </c>
      <c r="O81" s="222">
        <f>O75*Parametre!N216/1000</f>
        <v>0</v>
      </c>
      <c r="P81" s="222">
        <f>P75*Parametre!O216/1000</f>
        <v>0</v>
      </c>
      <c r="Q81" s="222">
        <f>Q75*Parametre!P216/1000</f>
        <v>0</v>
      </c>
      <c r="R81" s="222">
        <f>R75*Parametre!Q216/1000</f>
        <v>0</v>
      </c>
      <c r="S81" s="222">
        <f>S75*Parametre!R216/1000</f>
        <v>0</v>
      </c>
      <c r="T81" s="222">
        <f>T75*Parametre!S216/1000</f>
        <v>0</v>
      </c>
      <c r="U81" s="222">
        <f>U75*Parametre!T216/1000</f>
        <v>0</v>
      </c>
      <c r="V81" s="222">
        <f>V75*Parametre!U216/1000</f>
        <v>0</v>
      </c>
      <c r="W81" s="222">
        <f>W75*Parametre!V216/1000</f>
        <v>0</v>
      </c>
      <c r="X81" s="222">
        <f>X75*Parametre!W216/1000</f>
        <v>0</v>
      </c>
      <c r="Y81" s="222">
        <f>Y75*Parametre!X216/1000</f>
        <v>0</v>
      </c>
      <c r="Z81" s="222">
        <f>Z75*Parametre!Y216/1000</f>
        <v>0</v>
      </c>
      <c r="AA81" s="222">
        <f>AA75*Parametre!Z216/1000</f>
        <v>0</v>
      </c>
      <c r="AB81" s="222">
        <f>AB75*Parametre!AA216/1000</f>
        <v>0</v>
      </c>
      <c r="AC81" s="222">
        <f>AC75*Parametre!AB216/1000</f>
        <v>0</v>
      </c>
      <c r="AD81" s="222">
        <f>AD75*Parametre!AC216/1000</f>
        <v>0</v>
      </c>
      <c r="AE81" s="222">
        <f>AE75*Parametre!AD216/1000</f>
        <v>0</v>
      </c>
      <c r="AF81" s="222">
        <f>AF75*Parametre!AE216/1000</f>
        <v>0</v>
      </c>
      <c r="AG81" s="222">
        <f>AG75*Parametre!AF216/1000</f>
        <v>0</v>
      </c>
      <c r="AH81" s="222">
        <f>AH75*Parametre!AG216/1000</f>
        <v>0</v>
      </c>
      <c r="AI81" s="222">
        <f>AI75*Parametre!AH216/1000</f>
        <v>0</v>
      </c>
      <c r="AJ81" s="222">
        <f>AJ75*Parametre!AI216/1000</f>
        <v>0</v>
      </c>
      <c r="AK81" s="222">
        <f>AK75*Parametre!AJ216/1000</f>
        <v>0</v>
      </c>
      <c r="AL81" s="222">
        <f>AL75*Parametre!AK216/1000</f>
        <v>0</v>
      </c>
      <c r="AM81" s="222">
        <f>AM75*Parametre!AL216/1000</f>
        <v>0</v>
      </c>
      <c r="AN81" s="222">
        <f>AN75*Parametre!AM216/1000</f>
        <v>0</v>
      </c>
      <c r="AO81" s="222">
        <f>AO75*Parametre!AN216/1000</f>
        <v>0</v>
      </c>
      <c r="AP81" s="222">
        <f>AP75*Parametre!AO216/1000</f>
        <v>0</v>
      </c>
      <c r="AQ81" s="222">
        <f>AQ75*Parametre!AP216/1000</f>
        <v>0</v>
      </c>
    </row>
  </sheetData>
  <mergeCells count="7">
    <mergeCell ref="B79:B80"/>
    <mergeCell ref="B2:B3"/>
    <mergeCell ref="B11:B12"/>
    <mergeCell ref="B20:B21"/>
    <mergeCell ref="B30:B31"/>
    <mergeCell ref="B44:B45"/>
    <mergeCell ref="B58:B59"/>
  </mergeCells>
  <pageMargins left="0.19687499999999999" right="0.19687499999999999" top="1" bottom="0.79479166666666667" header="0.5" footer="0.5"/>
  <pageSetup paperSize="9" scale="75" orientation="landscape" r:id="rId1"/>
  <headerFooter alignWithMargins="0">
    <oddHeader>&amp;LPríloha 7: Štandardné tabuľky - Cesty
&amp;"Arial,Tučné"&amp;12 10 Náklady na emisie</oddHeader>
    <oddFooter>Strana &amp;P z &amp;N</oddFooter>
  </headerFooter>
  <ignoredErrors>
    <ignoredError sqref="D8" formulaRange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</sheetPr>
  <dimension ref="B2:AQ35"/>
  <sheetViews>
    <sheetView zoomScale="90" zoomScaleNormal="90" workbookViewId="0">
      <selection activeCell="B35" sqref="B35"/>
    </sheetView>
  </sheetViews>
  <sheetFormatPr defaultColWidth="9.1328125" defaultRowHeight="10.15" x14ac:dyDescent="0.3"/>
  <cols>
    <col min="1" max="1" width="3.796875" style="396" customWidth="1"/>
    <col min="2" max="2" width="41.796875" style="396" customWidth="1"/>
    <col min="3" max="3" width="11.796875" style="396" customWidth="1"/>
    <col min="4" max="43" width="4.796875" style="396" bestFit="1" customWidth="1"/>
    <col min="44" max="16384" width="9.1328125" style="396"/>
  </cols>
  <sheetData>
    <row r="2" spans="2:43" x14ac:dyDescent="0.3">
      <c r="B2" s="395"/>
      <c r="C2" s="395"/>
      <c r="D2" s="395" t="s">
        <v>10</v>
      </c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  <c r="W2" s="395"/>
      <c r="X2" s="395"/>
      <c r="Y2" s="395"/>
      <c r="Z2" s="395"/>
      <c r="AA2" s="395"/>
      <c r="AB2" s="395"/>
      <c r="AC2" s="395"/>
      <c r="AD2" s="395"/>
      <c r="AE2" s="395"/>
      <c r="AF2" s="395"/>
      <c r="AG2" s="395"/>
      <c r="AH2" s="395"/>
      <c r="AI2" s="395"/>
      <c r="AJ2" s="395"/>
      <c r="AK2" s="395"/>
      <c r="AL2" s="395"/>
      <c r="AM2" s="395"/>
      <c r="AN2" s="395"/>
      <c r="AO2" s="395"/>
      <c r="AP2" s="395"/>
      <c r="AQ2" s="395"/>
    </row>
    <row r="3" spans="2:43" x14ac:dyDescent="0.3">
      <c r="B3" s="397" t="s">
        <v>719</v>
      </c>
      <c r="C3" s="397"/>
      <c r="D3" s="398">
        <v>1</v>
      </c>
      <c r="E3" s="398">
        <v>2</v>
      </c>
      <c r="F3" s="398">
        <v>3</v>
      </c>
      <c r="G3" s="398">
        <v>4</v>
      </c>
      <c r="H3" s="398">
        <v>5</v>
      </c>
      <c r="I3" s="398">
        <v>6</v>
      </c>
      <c r="J3" s="398">
        <v>7</v>
      </c>
      <c r="K3" s="398">
        <v>8</v>
      </c>
      <c r="L3" s="398">
        <v>9</v>
      </c>
      <c r="M3" s="398">
        <v>10</v>
      </c>
      <c r="N3" s="398">
        <v>11</v>
      </c>
      <c r="O3" s="398">
        <v>12</v>
      </c>
      <c r="P3" s="398">
        <v>13</v>
      </c>
      <c r="Q3" s="398">
        <v>14</v>
      </c>
      <c r="R3" s="398">
        <v>15</v>
      </c>
      <c r="S3" s="398">
        <v>16</v>
      </c>
      <c r="T3" s="398">
        <v>17</v>
      </c>
      <c r="U3" s="398">
        <v>18</v>
      </c>
      <c r="V3" s="398">
        <v>19</v>
      </c>
      <c r="W3" s="398">
        <v>20</v>
      </c>
      <c r="X3" s="398">
        <v>21</v>
      </c>
      <c r="Y3" s="398">
        <v>22</v>
      </c>
      <c r="Z3" s="398">
        <v>23</v>
      </c>
      <c r="AA3" s="398">
        <v>24</v>
      </c>
      <c r="AB3" s="398">
        <v>25</v>
      </c>
      <c r="AC3" s="398">
        <v>26</v>
      </c>
      <c r="AD3" s="398">
        <v>27</v>
      </c>
      <c r="AE3" s="398">
        <v>28</v>
      </c>
      <c r="AF3" s="398">
        <v>29</v>
      </c>
      <c r="AG3" s="398">
        <v>30</v>
      </c>
      <c r="AH3" s="398">
        <v>31</v>
      </c>
      <c r="AI3" s="398">
        <v>32</v>
      </c>
      <c r="AJ3" s="398">
        <v>33</v>
      </c>
      <c r="AK3" s="398">
        <v>34</v>
      </c>
      <c r="AL3" s="398">
        <v>35</v>
      </c>
      <c r="AM3" s="398">
        <v>36</v>
      </c>
      <c r="AN3" s="398">
        <v>37</v>
      </c>
      <c r="AO3" s="398">
        <v>38</v>
      </c>
      <c r="AP3" s="398">
        <v>39</v>
      </c>
      <c r="AQ3" s="398">
        <v>40</v>
      </c>
    </row>
    <row r="4" spans="2:43" x14ac:dyDescent="0.3">
      <c r="B4" s="399" t="s">
        <v>38</v>
      </c>
      <c r="C4" s="400" t="s">
        <v>9</v>
      </c>
      <c r="D4" s="401">
        <f>Parametre!C13</f>
        <v>2024</v>
      </c>
      <c r="E4" s="401">
        <f>$D$4+D3</f>
        <v>2025</v>
      </c>
      <c r="F4" s="401">
        <f>$D$4+E3</f>
        <v>2026</v>
      </c>
      <c r="G4" s="401">
        <f t="shared" ref="G4:AQ4" si="0">$D$4+F3</f>
        <v>2027</v>
      </c>
      <c r="H4" s="401">
        <f t="shared" si="0"/>
        <v>2028</v>
      </c>
      <c r="I4" s="401">
        <f t="shared" si="0"/>
        <v>2029</v>
      </c>
      <c r="J4" s="401">
        <f t="shared" si="0"/>
        <v>2030</v>
      </c>
      <c r="K4" s="401">
        <f t="shared" si="0"/>
        <v>2031</v>
      </c>
      <c r="L4" s="401">
        <f t="shared" si="0"/>
        <v>2032</v>
      </c>
      <c r="M4" s="401">
        <f t="shared" si="0"/>
        <v>2033</v>
      </c>
      <c r="N4" s="401">
        <f t="shared" si="0"/>
        <v>2034</v>
      </c>
      <c r="O4" s="401">
        <f t="shared" si="0"/>
        <v>2035</v>
      </c>
      <c r="P4" s="401">
        <f t="shared" si="0"/>
        <v>2036</v>
      </c>
      <c r="Q4" s="401">
        <f t="shared" si="0"/>
        <v>2037</v>
      </c>
      <c r="R4" s="401">
        <f t="shared" si="0"/>
        <v>2038</v>
      </c>
      <c r="S4" s="401">
        <f t="shared" si="0"/>
        <v>2039</v>
      </c>
      <c r="T4" s="401">
        <f t="shared" si="0"/>
        <v>2040</v>
      </c>
      <c r="U4" s="401">
        <f t="shared" si="0"/>
        <v>2041</v>
      </c>
      <c r="V4" s="401">
        <f t="shared" si="0"/>
        <v>2042</v>
      </c>
      <c r="W4" s="401">
        <f t="shared" si="0"/>
        <v>2043</v>
      </c>
      <c r="X4" s="401">
        <f t="shared" si="0"/>
        <v>2044</v>
      </c>
      <c r="Y4" s="401">
        <f t="shared" si="0"/>
        <v>2045</v>
      </c>
      <c r="Z4" s="401">
        <f t="shared" si="0"/>
        <v>2046</v>
      </c>
      <c r="AA4" s="401">
        <f t="shared" si="0"/>
        <v>2047</v>
      </c>
      <c r="AB4" s="401">
        <f t="shared" si="0"/>
        <v>2048</v>
      </c>
      <c r="AC4" s="401">
        <f t="shared" si="0"/>
        <v>2049</v>
      </c>
      <c r="AD4" s="401">
        <f t="shared" si="0"/>
        <v>2050</v>
      </c>
      <c r="AE4" s="401">
        <f t="shared" si="0"/>
        <v>2051</v>
      </c>
      <c r="AF4" s="401">
        <f t="shared" si="0"/>
        <v>2052</v>
      </c>
      <c r="AG4" s="401">
        <f t="shared" si="0"/>
        <v>2053</v>
      </c>
      <c r="AH4" s="401">
        <f t="shared" si="0"/>
        <v>2054</v>
      </c>
      <c r="AI4" s="401">
        <f t="shared" si="0"/>
        <v>2055</v>
      </c>
      <c r="AJ4" s="401">
        <f t="shared" si="0"/>
        <v>2056</v>
      </c>
      <c r="AK4" s="401">
        <f t="shared" si="0"/>
        <v>2057</v>
      </c>
      <c r="AL4" s="401">
        <f t="shared" si="0"/>
        <v>2058</v>
      </c>
      <c r="AM4" s="401">
        <f t="shared" si="0"/>
        <v>2059</v>
      </c>
      <c r="AN4" s="401">
        <f t="shared" si="0"/>
        <v>2060</v>
      </c>
      <c r="AO4" s="401">
        <f t="shared" si="0"/>
        <v>2061</v>
      </c>
      <c r="AP4" s="401">
        <f t="shared" si="0"/>
        <v>2062</v>
      </c>
      <c r="AQ4" s="401">
        <f t="shared" si="0"/>
        <v>2063</v>
      </c>
    </row>
    <row r="5" spans="2:43" ht="11.75" customHeight="1" x14ac:dyDescent="0.4">
      <c r="B5" s="395" t="s">
        <v>175</v>
      </c>
      <c r="C5" s="402">
        <f>SUM(D5:AQ5)</f>
        <v>0</v>
      </c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  <c r="Z5" s="403"/>
      <c r="AA5" s="403"/>
      <c r="AB5" s="403"/>
      <c r="AC5" s="403"/>
      <c r="AD5" s="403"/>
      <c r="AE5" s="403"/>
      <c r="AF5" s="403"/>
      <c r="AG5" s="403"/>
      <c r="AH5" s="403"/>
      <c r="AI5" s="403"/>
      <c r="AJ5" s="403"/>
      <c r="AK5" s="403"/>
      <c r="AL5" s="403"/>
      <c r="AM5" s="403"/>
      <c r="AN5" s="403"/>
      <c r="AO5" s="403"/>
      <c r="AP5" s="403"/>
      <c r="AQ5" s="403"/>
    </row>
    <row r="6" spans="2:43" ht="11.75" customHeight="1" x14ac:dyDescent="0.4">
      <c r="B6" s="395" t="s">
        <v>176</v>
      </c>
      <c r="C6" s="402">
        <f>SUM(D6:AQ6)</f>
        <v>0</v>
      </c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403"/>
      <c r="O6" s="403"/>
      <c r="P6" s="403"/>
      <c r="Q6" s="403"/>
      <c r="R6" s="403"/>
      <c r="S6" s="403"/>
      <c r="T6" s="403"/>
      <c r="U6" s="403"/>
      <c r="V6" s="403"/>
      <c r="W6" s="403"/>
      <c r="X6" s="403"/>
      <c r="Y6" s="403"/>
      <c r="Z6" s="403"/>
      <c r="AA6" s="403"/>
      <c r="AB6" s="403"/>
      <c r="AC6" s="403"/>
      <c r="AD6" s="403"/>
      <c r="AE6" s="403"/>
      <c r="AF6" s="403"/>
      <c r="AG6" s="403"/>
      <c r="AH6" s="403"/>
      <c r="AI6" s="403"/>
      <c r="AJ6" s="403"/>
      <c r="AK6" s="403"/>
      <c r="AL6" s="403"/>
      <c r="AM6" s="403"/>
      <c r="AN6" s="403"/>
      <c r="AO6" s="403"/>
      <c r="AP6" s="403"/>
      <c r="AQ6" s="403"/>
    </row>
    <row r="7" spans="2:43" ht="11.75" customHeight="1" x14ac:dyDescent="0.4">
      <c r="B7" s="395" t="s">
        <v>177</v>
      </c>
      <c r="C7" s="402">
        <f>SUM(D7:AQ7)</f>
        <v>0</v>
      </c>
      <c r="D7" s="403"/>
      <c r="E7" s="403"/>
      <c r="F7" s="403"/>
      <c r="G7" s="403"/>
      <c r="H7" s="403"/>
      <c r="I7" s="403"/>
      <c r="J7" s="403"/>
      <c r="K7" s="403"/>
      <c r="L7" s="403"/>
      <c r="M7" s="403"/>
      <c r="N7" s="403"/>
      <c r="O7" s="403"/>
      <c r="P7" s="403"/>
      <c r="Q7" s="403"/>
      <c r="R7" s="403"/>
      <c r="S7" s="403"/>
      <c r="T7" s="403"/>
      <c r="U7" s="403"/>
      <c r="V7" s="403"/>
      <c r="W7" s="403"/>
      <c r="X7" s="403"/>
      <c r="Y7" s="403"/>
      <c r="Z7" s="403"/>
      <c r="AA7" s="403"/>
      <c r="AB7" s="403"/>
      <c r="AC7" s="403"/>
      <c r="AD7" s="403"/>
      <c r="AE7" s="403"/>
      <c r="AF7" s="403"/>
      <c r="AG7" s="403"/>
      <c r="AH7" s="403"/>
      <c r="AI7" s="403"/>
      <c r="AJ7" s="403"/>
      <c r="AK7" s="403"/>
      <c r="AL7" s="403"/>
      <c r="AM7" s="403"/>
      <c r="AN7" s="403"/>
      <c r="AO7" s="403"/>
      <c r="AP7" s="403"/>
      <c r="AQ7" s="403"/>
    </row>
    <row r="8" spans="2:43" ht="11.75" customHeight="1" x14ac:dyDescent="0.4">
      <c r="B8" s="398" t="s">
        <v>652</v>
      </c>
      <c r="C8" s="413">
        <f>SUM(D8:AQ8)</f>
        <v>0</v>
      </c>
      <c r="D8" s="414"/>
      <c r="E8" s="414"/>
      <c r="F8" s="414"/>
      <c r="G8" s="414"/>
      <c r="H8" s="414"/>
      <c r="I8" s="414"/>
      <c r="J8" s="414"/>
      <c r="K8" s="414"/>
      <c r="L8" s="414"/>
      <c r="M8" s="414"/>
      <c r="N8" s="414"/>
      <c r="O8" s="414"/>
      <c r="P8" s="414"/>
      <c r="Q8" s="414"/>
      <c r="R8" s="414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4"/>
      <c r="AG8" s="414"/>
      <c r="AH8" s="414"/>
      <c r="AI8" s="414"/>
      <c r="AJ8" s="414"/>
      <c r="AK8" s="414"/>
      <c r="AL8" s="414"/>
      <c r="AM8" s="414"/>
      <c r="AN8" s="414"/>
      <c r="AO8" s="414"/>
      <c r="AP8" s="414"/>
      <c r="AQ8" s="414"/>
    </row>
    <row r="9" spans="2:43" ht="10.25" customHeight="1" x14ac:dyDescent="0.3">
      <c r="B9" s="397" t="s">
        <v>9</v>
      </c>
      <c r="C9" s="404">
        <f>SUM(D9:AQ9)</f>
        <v>0</v>
      </c>
      <c r="D9" s="404">
        <f>SUM(D5:D8)</f>
        <v>0</v>
      </c>
      <c r="E9" s="404">
        <f t="shared" ref="E9:AQ9" si="1">SUM(E5:E8)</f>
        <v>0</v>
      </c>
      <c r="F9" s="404">
        <f t="shared" si="1"/>
        <v>0</v>
      </c>
      <c r="G9" s="404">
        <f t="shared" si="1"/>
        <v>0</v>
      </c>
      <c r="H9" s="404">
        <f t="shared" si="1"/>
        <v>0</v>
      </c>
      <c r="I9" s="404">
        <f t="shared" si="1"/>
        <v>0</v>
      </c>
      <c r="J9" s="404">
        <f t="shared" si="1"/>
        <v>0</v>
      </c>
      <c r="K9" s="404">
        <f t="shared" si="1"/>
        <v>0</v>
      </c>
      <c r="L9" s="404">
        <f t="shared" si="1"/>
        <v>0</v>
      </c>
      <c r="M9" s="404">
        <f t="shared" si="1"/>
        <v>0</v>
      </c>
      <c r="N9" s="404">
        <f t="shared" si="1"/>
        <v>0</v>
      </c>
      <c r="O9" s="404">
        <f t="shared" si="1"/>
        <v>0</v>
      </c>
      <c r="P9" s="404">
        <f t="shared" si="1"/>
        <v>0</v>
      </c>
      <c r="Q9" s="404">
        <f t="shared" si="1"/>
        <v>0</v>
      </c>
      <c r="R9" s="404">
        <f t="shared" si="1"/>
        <v>0</v>
      </c>
      <c r="S9" s="404">
        <f t="shared" si="1"/>
        <v>0</v>
      </c>
      <c r="T9" s="404">
        <f t="shared" si="1"/>
        <v>0</v>
      </c>
      <c r="U9" s="404">
        <f t="shared" si="1"/>
        <v>0</v>
      </c>
      <c r="V9" s="404">
        <f t="shared" si="1"/>
        <v>0</v>
      </c>
      <c r="W9" s="404">
        <f t="shared" si="1"/>
        <v>0</v>
      </c>
      <c r="X9" s="404">
        <f t="shared" si="1"/>
        <v>0</v>
      </c>
      <c r="Y9" s="404">
        <f t="shared" si="1"/>
        <v>0</v>
      </c>
      <c r="Z9" s="404">
        <f t="shared" si="1"/>
        <v>0</v>
      </c>
      <c r="AA9" s="404">
        <f t="shared" si="1"/>
        <v>0</v>
      </c>
      <c r="AB9" s="404">
        <f t="shared" si="1"/>
        <v>0</v>
      </c>
      <c r="AC9" s="404">
        <f t="shared" si="1"/>
        <v>0</v>
      </c>
      <c r="AD9" s="404">
        <f t="shared" si="1"/>
        <v>0</v>
      </c>
      <c r="AE9" s="404">
        <f t="shared" si="1"/>
        <v>0</v>
      </c>
      <c r="AF9" s="404">
        <f t="shared" si="1"/>
        <v>0</v>
      </c>
      <c r="AG9" s="404">
        <f t="shared" si="1"/>
        <v>0</v>
      </c>
      <c r="AH9" s="404">
        <f t="shared" si="1"/>
        <v>0</v>
      </c>
      <c r="AI9" s="404">
        <f t="shared" si="1"/>
        <v>0</v>
      </c>
      <c r="AJ9" s="404">
        <f t="shared" si="1"/>
        <v>0</v>
      </c>
      <c r="AK9" s="404">
        <f t="shared" si="1"/>
        <v>0</v>
      </c>
      <c r="AL9" s="404">
        <f t="shared" si="1"/>
        <v>0</v>
      </c>
      <c r="AM9" s="404">
        <f t="shared" si="1"/>
        <v>0</v>
      </c>
      <c r="AN9" s="404">
        <f t="shared" si="1"/>
        <v>0</v>
      </c>
      <c r="AO9" s="404">
        <f t="shared" si="1"/>
        <v>0</v>
      </c>
      <c r="AP9" s="404">
        <f t="shared" si="1"/>
        <v>0</v>
      </c>
      <c r="AQ9" s="404">
        <f t="shared" si="1"/>
        <v>0</v>
      </c>
    </row>
    <row r="12" spans="2:43" x14ac:dyDescent="0.3">
      <c r="B12" s="395"/>
      <c r="C12" s="395"/>
      <c r="D12" s="395" t="s">
        <v>10</v>
      </c>
      <c r="E12" s="395"/>
      <c r="F12" s="395"/>
      <c r="G12" s="395"/>
      <c r="H12" s="395"/>
      <c r="I12" s="395"/>
      <c r="J12" s="395"/>
      <c r="K12" s="395"/>
      <c r="L12" s="395"/>
      <c r="M12" s="395"/>
      <c r="N12" s="395"/>
      <c r="O12" s="395"/>
      <c r="P12" s="395"/>
      <c r="Q12" s="395"/>
      <c r="R12" s="395"/>
      <c r="S12" s="395"/>
      <c r="T12" s="395"/>
      <c r="U12" s="395"/>
      <c r="V12" s="395"/>
      <c r="W12" s="395"/>
      <c r="X12" s="395"/>
      <c r="Y12" s="395"/>
      <c r="Z12" s="395"/>
      <c r="AA12" s="395"/>
      <c r="AB12" s="395"/>
      <c r="AC12" s="395"/>
      <c r="AD12" s="395"/>
      <c r="AE12" s="395"/>
      <c r="AF12" s="395"/>
      <c r="AG12" s="395"/>
      <c r="AH12" s="395"/>
      <c r="AI12" s="395"/>
      <c r="AJ12" s="395"/>
      <c r="AK12" s="395"/>
      <c r="AL12" s="395"/>
      <c r="AM12" s="395"/>
      <c r="AN12" s="395"/>
      <c r="AO12" s="395"/>
      <c r="AP12" s="395"/>
      <c r="AQ12" s="395"/>
    </row>
    <row r="13" spans="2:43" x14ac:dyDescent="0.3">
      <c r="B13" s="397" t="s">
        <v>720</v>
      </c>
      <c r="C13" s="397"/>
      <c r="D13" s="398">
        <v>1</v>
      </c>
      <c r="E13" s="398">
        <v>2</v>
      </c>
      <c r="F13" s="398">
        <v>3</v>
      </c>
      <c r="G13" s="398">
        <v>4</v>
      </c>
      <c r="H13" s="398">
        <v>5</v>
      </c>
      <c r="I13" s="398">
        <v>6</v>
      </c>
      <c r="J13" s="398">
        <v>7</v>
      </c>
      <c r="K13" s="398">
        <v>8</v>
      </c>
      <c r="L13" s="398">
        <v>9</v>
      </c>
      <c r="M13" s="398">
        <v>10</v>
      </c>
      <c r="N13" s="398">
        <v>11</v>
      </c>
      <c r="O13" s="398">
        <v>12</v>
      </c>
      <c r="P13" s="398">
        <v>13</v>
      </c>
      <c r="Q13" s="398">
        <v>14</v>
      </c>
      <c r="R13" s="398">
        <v>15</v>
      </c>
      <c r="S13" s="398">
        <v>16</v>
      </c>
      <c r="T13" s="398">
        <v>17</v>
      </c>
      <c r="U13" s="398">
        <v>18</v>
      </c>
      <c r="V13" s="398">
        <v>19</v>
      </c>
      <c r="W13" s="398">
        <v>20</v>
      </c>
      <c r="X13" s="398">
        <v>21</v>
      </c>
      <c r="Y13" s="398">
        <v>22</v>
      </c>
      <c r="Z13" s="398">
        <v>23</v>
      </c>
      <c r="AA13" s="398">
        <v>24</v>
      </c>
      <c r="AB13" s="398">
        <v>25</v>
      </c>
      <c r="AC13" s="398">
        <v>26</v>
      </c>
      <c r="AD13" s="398">
        <v>27</v>
      </c>
      <c r="AE13" s="398">
        <v>28</v>
      </c>
      <c r="AF13" s="398">
        <v>29</v>
      </c>
      <c r="AG13" s="398">
        <v>30</v>
      </c>
      <c r="AH13" s="398">
        <v>31</v>
      </c>
      <c r="AI13" s="398">
        <v>32</v>
      </c>
      <c r="AJ13" s="398">
        <v>33</v>
      </c>
      <c r="AK13" s="398">
        <v>34</v>
      </c>
      <c r="AL13" s="398">
        <v>35</v>
      </c>
      <c r="AM13" s="398">
        <v>36</v>
      </c>
      <c r="AN13" s="398">
        <v>37</v>
      </c>
      <c r="AO13" s="398">
        <v>38</v>
      </c>
      <c r="AP13" s="398">
        <v>39</v>
      </c>
      <c r="AQ13" s="398">
        <v>40</v>
      </c>
    </row>
    <row r="14" spans="2:43" x14ac:dyDescent="0.3">
      <c r="B14" s="399" t="s">
        <v>40</v>
      </c>
      <c r="C14" s="400" t="s">
        <v>9</v>
      </c>
      <c r="D14" s="401">
        <f t="shared" ref="D14:AQ14" si="2">D4</f>
        <v>2024</v>
      </c>
      <c r="E14" s="401">
        <f t="shared" si="2"/>
        <v>2025</v>
      </c>
      <c r="F14" s="401">
        <f t="shared" si="2"/>
        <v>2026</v>
      </c>
      <c r="G14" s="401">
        <f t="shared" si="2"/>
        <v>2027</v>
      </c>
      <c r="H14" s="401">
        <f t="shared" si="2"/>
        <v>2028</v>
      </c>
      <c r="I14" s="401">
        <f t="shared" si="2"/>
        <v>2029</v>
      </c>
      <c r="J14" s="401">
        <f t="shared" si="2"/>
        <v>2030</v>
      </c>
      <c r="K14" s="401">
        <f t="shared" si="2"/>
        <v>2031</v>
      </c>
      <c r="L14" s="401">
        <f t="shared" si="2"/>
        <v>2032</v>
      </c>
      <c r="M14" s="401">
        <f t="shared" si="2"/>
        <v>2033</v>
      </c>
      <c r="N14" s="401">
        <f t="shared" si="2"/>
        <v>2034</v>
      </c>
      <c r="O14" s="401">
        <f t="shared" si="2"/>
        <v>2035</v>
      </c>
      <c r="P14" s="401">
        <f t="shared" si="2"/>
        <v>2036</v>
      </c>
      <c r="Q14" s="401">
        <f t="shared" si="2"/>
        <v>2037</v>
      </c>
      <c r="R14" s="401">
        <f t="shared" si="2"/>
        <v>2038</v>
      </c>
      <c r="S14" s="401">
        <f t="shared" si="2"/>
        <v>2039</v>
      </c>
      <c r="T14" s="401">
        <f t="shared" si="2"/>
        <v>2040</v>
      </c>
      <c r="U14" s="401">
        <f t="shared" si="2"/>
        <v>2041</v>
      </c>
      <c r="V14" s="401">
        <f t="shared" si="2"/>
        <v>2042</v>
      </c>
      <c r="W14" s="401">
        <f t="shared" si="2"/>
        <v>2043</v>
      </c>
      <c r="X14" s="401">
        <f t="shared" si="2"/>
        <v>2044</v>
      </c>
      <c r="Y14" s="401">
        <f t="shared" si="2"/>
        <v>2045</v>
      </c>
      <c r="Z14" s="401">
        <f t="shared" si="2"/>
        <v>2046</v>
      </c>
      <c r="AA14" s="401">
        <f t="shared" si="2"/>
        <v>2047</v>
      </c>
      <c r="AB14" s="401">
        <f t="shared" si="2"/>
        <v>2048</v>
      </c>
      <c r="AC14" s="401">
        <f t="shared" si="2"/>
        <v>2049</v>
      </c>
      <c r="AD14" s="401">
        <f t="shared" si="2"/>
        <v>2050</v>
      </c>
      <c r="AE14" s="401">
        <f t="shared" si="2"/>
        <v>2051</v>
      </c>
      <c r="AF14" s="401">
        <f t="shared" si="2"/>
        <v>2052</v>
      </c>
      <c r="AG14" s="401">
        <f t="shared" si="2"/>
        <v>2053</v>
      </c>
      <c r="AH14" s="401">
        <f t="shared" si="2"/>
        <v>2054</v>
      </c>
      <c r="AI14" s="401">
        <f t="shared" si="2"/>
        <v>2055</v>
      </c>
      <c r="AJ14" s="401">
        <f t="shared" si="2"/>
        <v>2056</v>
      </c>
      <c r="AK14" s="401">
        <f t="shared" si="2"/>
        <v>2057</v>
      </c>
      <c r="AL14" s="401">
        <f t="shared" si="2"/>
        <v>2058</v>
      </c>
      <c r="AM14" s="401">
        <f t="shared" si="2"/>
        <v>2059</v>
      </c>
      <c r="AN14" s="401">
        <f t="shared" si="2"/>
        <v>2060</v>
      </c>
      <c r="AO14" s="401">
        <f t="shared" si="2"/>
        <v>2061</v>
      </c>
      <c r="AP14" s="401">
        <f t="shared" si="2"/>
        <v>2062</v>
      </c>
      <c r="AQ14" s="401">
        <f t="shared" si="2"/>
        <v>2063</v>
      </c>
    </row>
    <row r="15" spans="2:43" ht="11.65" customHeight="1" x14ac:dyDescent="0.4">
      <c r="B15" s="395" t="s">
        <v>175</v>
      </c>
      <c r="C15" s="402">
        <f>SUM(D15:AQ15)</f>
        <v>0</v>
      </c>
      <c r="D15" s="403"/>
      <c r="E15" s="403"/>
      <c r="F15" s="403"/>
      <c r="G15" s="403"/>
      <c r="H15" s="403"/>
      <c r="I15" s="403"/>
      <c r="J15" s="403"/>
      <c r="K15" s="403"/>
      <c r="L15" s="403"/>
      <c r="M15" s="403"/>
      <c r="N15" s="403"/>
      <c r="O15" s="403"/>
      <c r="P15" s="403"/>
      <c r="Q15" s="403"/>
      <c r="R15" s="403"/>
      <c r="S15" s="403"/>
      <c r="T15" s="403"/>
      <c r="U15" s="403"/>
      <c r="V15" s="403"/>
      <c r="W15" s="403"/>
      <c r="X15" s="403"/>
      <c r="Y15" s="403"/>
      <c r="Z15" s="403"/>
      <c r="AA15" s="403"/>
      <c r="AB15" s="403"/>
      <c r="AC15" s="403"/>
      <c r="AD15" s="403"/>
      <c r="AE15" s="403"/>
      <c r="AF15" s="403"/>
      <c r="AG15" s="403"/>
      <c r="AH15" s="403"/>
      <c r="AI15" s="403"/>
      <c r="AJ15" s="403"/>
      <c r="AK15" s="403"/>
      <c r="AL15" s="403"/>
      <c r="AM15" s="403"/>
      <c r="AN15" s="403"/>
      <c r="AO15" s="403"/>
      <c r="AP15" s="403"/>
      <c r="AQ15" s="403"/>
    </row>
    <row r="16" spans="2:43" ht="10.25" customHeight="1" x14ac:dyDescent="0.4">
      <c r="B16" s="395" t="s">
        <v>176</v>
      </c>
      <c r="C16" s="402">
        <f>SUM(D16:AQ16)</f>
        <v>0</v>
      </c>
      <c r="D16" s="403"/>
      <c r="E16" s="403"/>
      <c r="F16" s="403"/>
      <c r="G16" s="403"/>
      <c r="H16" s="403"/>
      <c r="I16" s="403"/>
      <c r="J16" s="403"/>
      <c r="K16" s="403"/>
      <c r="L16" s="403"/>
      <c r="M16" s="403"/>
      <c r="N16" s="403"/>
      <c r="O16" s="403"/>
      <c r="P16" s="403"/>
      <c r="Q16" s="403"/>
      <c r="R16" s="403"/>
      <c r="S16" s="403"/>
      <c r="T16" s="403"/>
      <c r="U16" s="403"/>
      <c r="V16" s="403"/>
      <c r="W16" s="403"/>
      <c r="X16" s="403"/>
      <c r="Y16" s="403"/>
      <c r="Z16" s="403"/>
      <c r="AA16" s="403"/>
      <c r="AB16" s="403"/>
      <c r="AC16" s="403"/>
      <c r="AD16" s="403"/>
      <c r="AE16" s="403"/>
      <c r="AF16" s="403"/>
      <c r="AG16" s="403"/>
      <c r="AH16" s="403"/>
      <c r="AI16" s="403"/>
      <c r="AJ16" s="403"/>
      <c r="AK16" s="403"/>
      <c r="AL16" s="403"/>
      <c r="AM16" s="403"/>
      <c r="AN16" s="403"/>
      <c r="AO16" s="403"/>
      <c r="AP16" s="403"/>
      <c r="AQ16" s="403"/>
    </row>
    <row r="17" spans="2:43" ht="10.25" customHeight="1" x14ac:dyDescent="0.4">
      <c r="B17" s="395" t="s">
        <v>177</v>
      </c>
      <c r="C17" s="402">
        <f>SUM(D17:AQ17)</f>
        <v>0</v>
      </c>
      <c r="D17" s="403"/>
      <c r="E17" s="403"/>
      <c r="F17" s="403"/>
      <c r="G17" s="403"/>
      <c r="H17" s="403"/>
      <c r="I17" s="403"/>
      <c r="J17" s="403"/>
      <c r="K17" s="403"/>
      <c r="L17" s="403"/>
      <c r="M17" s="403"/>
      <c r="N17" s="403"/>
      <c r="O17" s="403"/>
      <c r="P17" s="403"/>
      <c r="Q17" s="403"/>
      <c r="R17" s="403"/>
      <c r="S17" s="403"/>
      <c r="T17" s="403"/>
      <c r="U17" s="403"/>
      <c r="V17" s="403"/>
      <c r="W17" s="403"/>
      <c r="X17" s="403"/>
      <c r="Y17" s="403"/>
      <c r="Z17" s="403"/>
      <c r="AA17" s="403"/>
      <c r="AB17" s="403"/>
      <c r="AC17" s="403"/>
      <c r="AD17" s="403"/>
      <c r="AE17" s="403"/>
      <c r="AF17" s="403"/>
      <c r="AG17" s="403"/>
      <c r="AH17" s="403"/>
      <c r="AI17" s="403"/>
      <c r="AJ17" s="403"/>
      <c r="AK17" s="403"/>
      <c r="AL17" s="403"/>
      <c r="AM17" s="403"/>
      <c r="AN17" s="403"/>
      <c r="AO17" s="403"/>
      <c r="AP17" s="403"/>
      <c r="AQ17" s="403"/>
    </row>
    <row r="18" spans="2:43" ht="10.25" customHeight="1" x14ac:dyDescent="0.4">
      <c r="B18" s="398" t="s">
        <v>652</v>
      </c>
      <c r="C18" s="413">
        <f>SUM(D18:AQ18)</f>
        <v>0</v>
      </c>
      <c r="D18" s="414"/>
      <c r="E18" s="414"/>
      <c r="F18" s="414"/>
      <c r="G18" s="414"/>
      <c r="H18" s="414"/>
      <c r="I18" s="414"/>
      <c r="J18" s="414"/>
      <c r="K18" s="414"/>
      <c r="L18" s="414"/>
      <c r="M18" s="414"/>
      <c r="N18" s="414"/>
      <c r="O18" s="414"/>
      <c r="P18" s="414"/>
      <c r="Q18" s="414"/>
      <c r="R18" s="414"/>
      <c r="S18" s="414"/>
      <c r="T18" s="414"/>
      <c r="U18" s="414"/>
      <c r="V18" s="414"/>
      <c r="W18" s="414"/>
      <c r="X18" s="414"/>
      <c r="Y18" s="414"/>
      <c r="Z18" s="414"/>
      <c r="AA18" s="414"/>
      <c r="AB18" s="414"/>
      <c r="AC18" s="414"/>
      <c r="AD18" s="414"/>
      <c r="AE18" s="414"/>
      <c r="AF18" s="414"/>
      <c r="AG18" s="414"/>
      <c r="AH18" s="414"/>
      <c r="AI18" s="414"/>
      <c r="AJ18" s="414"/>
      <c r="AK18" s="414"/>
      <c r="AL18" s="414"/>
      <c r="AM18" s="414"/>
      <c r="AN18" s="414"/>
      <c r="AO18" s="414"/>
      <c r="AP18" s="414"/>
      <c r="AQ18" s="414"/>
    </row>
    <row r="19" spans="2:43" x14ac:dyDescent="0.3">
      <c r="B19" s="397" t="s">
        <v>41</v>
      </c>
      <c r="C19" s="404">
        <f>SUM(D19:AQ19)</f>
        <v>0</v>
      </c>
      <c r="D19" s="404">
        <f>SUM(D15:D18)</f>
        <v>0</v>
      </c>
      <c r="E19" s="404">
        <f t="shared" ref="E19:AQ19" si="3">SUM(E15:E18)</f>
        <v>0</v>
      </c>
      <c r="F19" s="404">
        <f t="shared" si="3"/>
        <v>0</v>
      </c>
      <c r="G19" s="404">
        <f t="shared" si="3"/>
        <v>0</v>
      </c>
      <c r="H19" s="404">
        <f t="shared" si="3"/>
        <v>0</v>
      </c>
      <c r="I19" s="404">
        <f t="shared" si="3"/>
        <v>0</v>
      </c>
      <c r="J19" s="404">
        <f t="shared" si="3"/>
        <v>0</v>
      </c>
      <c r="K19" s="404">
        <f t="shared" si="3"/>
        <v>0</v>
      </c>
      <c r="L19" s="404">
        <f t="shared" si="3"/>
        <v>0</v>
      </c>
      <c r="M19" s="404">
        <f t="shared" si="3"/>
        <v>0</v>
      </c>
      <c r="N19" s="404">
        <f t="shared" si="3"/>
        <v>0</v>
      </c>
      <c r="O19" s="404">
        <f t="shared" si="3"/>
        <v>0</v>
      </c>
      <c r="P19" s="404">
        <f t="shared" si="3"/>
        <v>0</v>
      </c>
      <c r="Q19" s="404">
        <f t="shared" si="3"/>
        <v>0</v>
      </c>
      <c r="R19" s="404">
        <f t="shared" si="3"/>
        <v>0</v>
      </c>
      <c r="S19" s="404">
        <f t="shared" si="3"/>
        <v>0</v>
      </c>
      <c r="T19" s="404">
        <f t="shared" si="3"/>
        <v>0</v>
      </c>
      <c r="U19" s="404">
        <f t="shared" si="3"/>
        <v>0</v>
      </c>
      <c r="V19" s="404">
        <f t="shared" si="3"/>
        <v>0</v>
      </c>
      <c r="W19" s="404">
        <f t="shared" si="3"/>
        <v>0</v>
      </c>
      <c r="X19" s="404">
        <f t="shared" si="3"/>
        <v>0</v>
      </c>
      <c r="Y19" s="404">
        <f t="shared" si="3"/>
        <v>0</v>
      </c>
      <c r="Z19" s="404">
        <f t="shared" si="3"/>
        <v>0</v>
      </c>
      <c r="AA19" s="404">
        <f t="shared" si="3"/>
        <v>0</v>
      </c>
      <c r="AB19" s="404">
        <f t="shared" si="3"/>
        <v>0</v>
      </c>
      <c r="AC19" s="404">
        <f t="shared" si="3"/>
        <v>0</v>
      </c>
      <c r="AD19" s="404">
        <f t="shared" si="3"/>
        <v>0</v>
      </c>
      <c r="AE19" s="404">
        <f t="shared" si="3"/>
        <v>0</v>
      </c>
      <c r="AF19" s="404">
        <f t="shared" si="3"/>
        <v>0</v>
      </c>
      <c r="AG19" s="404">
        <f t="shared" si="3"/>
        <v>0</v>
      </c>
      <c r="AH19" s="404">
        <f t="shared" si="3"/>
        <v>0</v>
      </c>
      <c r="AI19" s="404">
        <f t="shared" si="3"/>
        <v>0</v>
      </c>
      <c r="AJ19" s="404">
        <f t="shared" si="3"/>
        <v>0</v>
      </c>
      <c r="AK19" s="404">
        <f t="shared" si="3"/>
        <v>0</v>
      </c>
      <c r="AL19" s="404">
        <f t="shared" si="3"/>
        <v>0</v>
      </c>
      <c r="AM19" s="404">
        <f t="shared" si="3"/>
        <v>0</v>
      </c>
      <c r="AN19" s="404">
        <f t="shared" si="3"/>
        <v>0</v>
      </c>
      <c r="AO19" s="404">
        <f t="shared" si="3"/>
        <v>0</v>
      </c>
      <c r="AP19" s="404">
        <f t="shared" si="3"/>
        <v>0</v>
      </c>
      <c r="AQ19" s="404">
        <f t="shared" si="3"/>
        <v>0</v>
      </c>
    </row>
    <row r="22" spans="2:43" x14ac:dyDescent="0.3">
      <c r="B22" s="395"/>
      <c r="C22" s="395"/>
      <c r="D22" s="395" t="s">
        <v>10</v>
      </c>
      <c r="E22" s="395"/>
      <c r="F22" s="395"/>
      <c r="G22" s="395"/>
      <c r="H22" s="395"/>
      <c r="I22" s="395"/>
      <c r="J22" s="395"/>
      <c r="K22" s="395"/>
      <c r="L22" s="395"/>
      <c r="M22" s="395"/>
      <c r="N22" s="395"/>
      <c r="O22" s="395"/>
      <c r="P22" s="395"/>
      <c r="Q22" s="395"/>
      <c r="R22" s="395"/>
      <c r="S22" s="395"/>
      <c r="T22" s="395"/>
      <c r="U22" s="395"/>
      <c r="V22" s="395"/>
      <c r="W22" s="395"/>
      <c r="X22" s="395"/>
      <c r="Y22" s="395"/>
      <c r="Z22" s="395"/>
      <c r="AA22" s="395"/>
      <c r="AB22" s="395"/>
      <c r="AC22" s="395"/>
      <c r="AD22" s="395"/>
      <c r="AE22" s="395"/>
      <c r="AF22" s="395"/>
      <c r="AG22" s="395"/>
      <c r="AH22" s="395"/>
      <c r="AI22" s="395"/>
      <c r="AJ22" s="395"/>
      <c r="AK22" s="395"/>
      <c r="AL22" s="395"/>
      <c r="AM22" s="395"/>
      <c r="AN22" s="395"/>
      <c r="AO22" s="395"/>
      <c r="AP22" s="395"/>
      <c r="AQ22" s="395"/>
    </row>
    <row r="23" spans="2:43" x14ac:dyDescent="0.3">
      <c r="B23" s="397" t="s">
        <v>721</v>
      </c>
      <c r="C23" s="397"/>
      <c r="D23" s="398">
        <v>1</v>
      </c>
      <c r="E23" s="398">
        <v>2</v>
      </c>
      <c r="F23" s="398">
        <v>3</v>
      </c>
      <c r="G23" s="398">
        <v>4</v>
      </c>
      <c r="H23" s="398">
        <v>5</v>
      </c>
      <c r="I23" s="398">
        <v>6</v>
      </c>
      <c r="J23" s="398">
        <v>7</v>
      </c>
      <c r="K23" s="398">
        <v>8</v>
      </c>
      <c r="L23" s="398">
        <v>9</v>
      </c>
      <c r="M23" s="398">
        <v>10</v>
      </c>
      <c r="N23" s="398">
        <v>11</v>
      </c>
      <c r="O23" s="398">
        <v>12</v>
      </c>
      <c r="P23" s="398">
        <v>13</v>
      </c>
      <c r="Q23" s="398">
        <v>14</v>
      </c>
      <c r="R23" s="398">
        <v>15</v>
      </c>
      <c r="S23" s="398">
        <v>16</v>
      </c>
      <c r="T23" s="398">
        <v>17</v>
      </c>
      <c r="U23" s="398">
        <v>18</v>
      </c>
      <c r="V23" s="398">
        <v>19</v>
      </c>
      <c r="W23" s="398">
        <v>20</v>
      </c>
      <c r="X23" s="398">
        <v>21</v>
      </c>
      <c r="Y23" s="398">
        <v>22</v>
      </c>
      <c r="Z23" s="398">
        <v>23</v>
      </c>
      <c r="AA23" s="398">
        <v>24</v>
      </c>
      <c r="AB23" s="398">
        <v>25</v>
      </c>
      <c r="AC23" s="398">
        <v>26</v>
      </c>
      <c r="AD23" s="398">
        <v>27</v>
      </c>
      <c r="AE23" s="398">
        <v>28</v>
      </c>
      <c r="AF23" s="398">
        <v>29</v>
      </c>
      <c r="AG23" s="398">
        <v>30</v>
      </c>
      <c r="AH23" s="398">
        <v>31</v>
      </c>
      <c r="AI23" s="398">
        <v>32</v>
      </c>
      <c r="AJ23" s="398">
        <v>33</v>
      </c>
      <c r="AK23" s="398">
        <v>34</v>
      </c>
      <c r="AL23" s="398">
        <v>35</v>
      </c>
      <c r="AM23" s="398">
        <v>36</v>
      </c>
      <c r="AN23" s="398">
        <v>37</v>
      </c>
      <c r="AO23" s="398">
        <v>38</v>
      </c>
      <c r="AP23" s="398">
        <v>39</v>
      </c>
      <c r="AQ23" s="398">
        <v>40</v>
      </c>
    </row>
    <row r="24" spans="2:43" x14ac:dyDescent="0.3">
      <c r="B24" s="399" t="s">
        <v>76</v>
      </c>
      <c r="C24" s="400" t="s">
        <v>9</v>
      </c>
      <c r="D24" s="401">
        <f t="shared" ref="D24:AQ24" si="4">D4</f>
        <v>2024</v>
      </c>
      <c r="E24" s="401">
        <f t="shared" si="4"/>
        <v>2025</v>
      </c>
      <c r="F24" s="401">
        <f t="shared" si="4"/>
        <v>2026</v>
      </c>
      <c r="G24" s="401">
        <f t="shared" si="4"/>
        <v>2027</v>
      </c>
      <c r="H24" s="401">
        <f t="shared" si="4"/>
        <v>2028</v>
      </c>
      <c r="I24" s="401">
        <f t="shared" si="4"/>
        <v>2029</v>
      </c>
      <c r="J24" s="401">
        <f t="shared" si="4"/>
        <v>2030</v>
      </c>
      <c r="K24" s="401">
        <f t="shared" si="4"/>
        <v>2031</v>
      </c>
      <c r="L24" s="401">
        <f t="shared" si="4"/>
        <v>2032</v>
      </c>
      <c r="M24" s="401">
        <f t="shared" si="4"/>
        <v>2033</v>
      </c>
      <c r="N24" s="401">
        <f t="shared" si="4"/>
        <v>2034</v>
      </c>
      <c r="O24" s="401">
        <f t="shared" si="4"/>
        <v>2035</v>
      </c>
      <c r="P24" s="401">
        <f t="shared" si="4"/>
        <v>2036</v>
      </c>
      <c r="Q24" s="401">
        <f t="shared" si="4"/>
        <v>2037</v>
      </c>
      <c r="R24" s="401">
        <f t="shared" si="4"/>
        <v>2038</v>
      </c>
      <c r="S24" s="401">
        <f t="shared" si="4"/>
        <v>2039</v>
      </c>
      <c r="T24" s="401">
        <f t="shared" si="4"/>
        <v>2040</v>
      </c>
      <c r="U24" s="401">
        <f t="shared" si="4"/>
        <v>2041</v>
      </c>
      <c r="V24" s="401">
        <f t="shared" si="4"/>
        <v>2042</v>
      </c>
      <c r="W24" s="401">
        <f t="shared" si="4"/>
        <v>2043</v>
      </c>
      <c r="X24" s="401">
        <f t="shared" si="4"/>
        <v>2044</v>
      </c>
      <c r="Y24" s="401">
        <f t="shared" si="4"/>
        <v>2045</v>
      </c>
      <c r="Z24" s="401">
        <f t="shared" si="4"/>
        <v>2046</v>
      </c>
      <c r="AA24" s="401">
        <f t="shared" si="4"/>
        <v>2047</v>
      </c>
      <c r="AB24" s="401">
        <f t="shared" si="4"/>
        <v>2048</v>
      </c>
      <c r="AC24" s="401">
        <f t="shared" si="4"/>
        <v>2049</v>
      </c>
      <c r="AD24" s="401">
        <f t="shared" si="4"/>
        <v>2050</v>
      </c>
      <c r="AE24" s="401">
        <f t="shared" si="4"/>
        <v>2051</v>
      </c>
      <c r="AF24" s="401">
        <f t="shared" si="4"/>
        <v>2052</v>
      </c>
      <c r="AG24" s="401">
        <f t="shared" si="4"/>
        <v>2053</v>
      </c>
      <c r="AH24" s="401">
        <f t="shared" si="4"/>
        <v>2054</v>
      </c>
      <c r="AI24" s="401">
        <f t="shared" si="4"/>
        <v>2055</v>
      </c>
      <c r="AJ24" s="401">
        <f t="shared" si="4"/>
        <v>2056</v>
      </c>
      <c r="AK24" s="401">
        <f t="shared" si="4"/>
        <v>2057</v>
      </c>
      <c r="AL24" s="401">
        <f t="shared" si="4"/>
        <v>2058</v>
      </c>
      <c r="AM24" s="401">
        <f t="shared" si="4"/>
        <v>2059</v>
      </c>
      <c r="AN24" s="401">
        <f t="shared" si="4"/>
        <v>2060</v>
      </c>
      <c r="AO24" s="401">
        <f t="shared" si="4"/>
        <v>2061</v>
      </c>
      <c r="AP24" s="401">
        <f t="shared" si="4"/>
        <v>2062</v>
      </c>
      <c r="AQ24" s="401">
        <f t="shared" si="4"/>
        <v>2063</v>
      </c>
    </row>
    <row r="25" spans="2:43" ht="11.65" customHeight="1" x14ac:dyDescent="0.4">
      <c r="B25" s="395" t="s">
        <v>175</v>
      </c>
      <c r="C25" s="402">
        <f t="shared" ref="C25:C30" si="5">SUM(D25:AQ25)</f>
        <v>0</v>
      </c>
      <c r="D25" s="405">
        <f t="shared" ref="D25:AQ28" si="6">D5-D15</f>
        <v>0</v>
      </c>
      <c r="E25" s="405">
        <f t="shared" si="6"/>
        <v>0</v>
      </c>
      <c r="F25" s="405">
        <f t="shared" si="6"/>
        <v>0</v>
      </c>
      <c r="G25" s="405">
        <f t="shared" si="6"/>
        <v>0</v>
      </c>
      <c r="H25" s="405">
        <f t="shared" si="6"/>
        <v>0</v>
      </c>
      <c r="I25" s="405">
        <f t="shared" si="6"/>
        <v>0</v>
      </c>
      <c r="J25" s="405">
        <f t="shared" si="6"/>
        <v>0</v>
      </c>
      <c r="K25" s="405">
        <f t="shared" si="6"/>
        <v>0</v>
      </c>
      <c r="L25" s="405">
        <f t="shared" si="6"/>
        <v>0</v>
      </c>
      <c r="M25" s="405">
        <f t="shared" si="6"/>
        <v>0</v>
      </c>
      <c r="N25" s="405">
        <f t="shared" si="6"/>
        <v>0</v>
      </c>
      <c r="O25" s="405">
        <f t="shared" si="6"/>
        <v>0</v>
      </c>
      <c r="P25" s="405">
        <f t="shared" si="6"/>
        <v>0</v>
      </c>
      <c r="Q25" s="405">
        <f t="shared" si="6"/>
        <v>0</v>
      </c>
      <c r="R25" s="405">
        <f t="shared" si="6"/>
        <v>0</v>
      </c>
      <c r="S25" s="405">
        <f t="shared" si="6"/>
        <v>0</v>
      </c>
      <c r="T25" s="405">
        <f t="shared" si="6"/>
        <v>0</v>
      </c>
      <c r="U25" s="405">
        <f t="shared" si="6"/>
        <v>0</v>
      </c>
      <c r="V25" s="405">
        <f t="shared" si="6"/>
        <v>0</v>
      </c>
      <c r="W25" s="405">
        <f t="shared" si="6"/>
        <v>0</v>
      </c>
      <c r="X25" s="405">
        <f t="shared" si="6"/>
        <v>0</v>
      </c>
      <c r="Y25" s="405">
        <f t="shared" si="6"/>
        <v>0</v>
      </c>
      <c r="Z25" s="405">
        <f t="shared" si="6"/>
        <v>0</v>
      </c>
      <c r="AA25" s="405">
        <f t="shared" si="6"/>
        <v>0</v>
      </c>
      <c r="AB25" s="405">
        <f t="shared" si="6"/>
        <v>0</v>
      </c>
      <c r="AC25" s="405">
        <f t="shared" si="6"/>
        <v>0</v>
      </c>
      <c r="AD25" s="405">
        <f t="shared" si="6"/>
        <v>0</v>
      </c>
      <c r="AE25" s="405">
        <f t="shared" si="6"/>
        <v>0</v>
      </c>
      <c r="AF25" s="405">
        <f t="shared" si="6"/>
        <v>0</v>
      </c>
      <c r="AG25" s="405">
        <f t="shared" si="6"/>
        <v>0</v>
      </c>
      <c r="AH25" s="405">
        <f t="shared" si="6"/>
        <v>0</v>
      </c>
      <c r="AI25" s="405">
        <f t="shared" si="6"/>
        <v>0</v>
      </c>
      <c r="AJ25" s="405">
        <f t="shared" si="6"/>
        <v>0</v>
      </c>
      <c r="AK25" s="405">
        <f t="shared" si="6"/>
        <v>0</v>
      </c>
      <c r="AL25" s="405">
        <f t="shared" si="6"/>
        <v>0</v>
      </c>
      <c r="AM25" s="405">
        <f t="shared" si="6"/>
        <v>0</v>
      </c>
      <c r="AN25" s="405">
        <f t="shared" si="6"/>
        <v>0</v>
      </c>
      <c r="AO25" s="405">
        <f t="shared" si="6"/>
        <v>0</v>
      </c>
      <c r="AP25" s="405">
        <f t="shared" si="6"/>
        <v>0</v>
      </c>
      <c r="AQ25" s="405">
        <f t="shared" si="6"/>
        <v>0</v>
      </c>
    </row>
    <row r="26" spans="2:43" ht="10.25" customHeight="1" x14ac:dyDescent="0.4">
      <c r="B26" s="395" t="s">
        <v>176</v>
      </c>
      <c r="C26" s="402">
        <f t="shared" si="5"/>
        <v>0</v>
      </c>
      <c r="D26" s="405">
        <f t="shared" si="6"/>
        <v>0</v>
      </c>
      <c r="E26" s="405">
        <f t="shared" si="6"/>
        <v>0</v>
      </c>
      <c r="F26" s="405">
        <f t="shared" si="6"/>
        <v>0</v>
      </c>
      <c r="G26" s="405">
        <f t="shared" si="6"/>
        <v>0</v>
      </c>
      <c r="H26" s="405">
        <f t="shared" si="6"/>
        <v>0</v>
      </c>
      <c r="I26" s="405">
        <f t="shared" si="6"/>
        <v>0</v>
      </c>
      <c r="J26" s="405">
        <f t="shared" si="6"/>
        <v>0</v>
      </c>
      <c r="K26" s="405">
        <f t="shared" si="6"/>
        <v>0</v>
      </c>
      <c r="L26" s="405">
        <f t="shared" si="6"/>
        <v>0</v>
      </c>
      <c r="M26" s="405">
        <f t="shared" si="6"/>
        <v>0</v>
      </c>
      <c r="N26" s="405">
        <f t="shared" si="6"/>
        <v>0</v>
      </c>
      <c r="O26" s="405">
        <f t="shared" si="6"/>
        <v>0</v>
      </c>
      <c r="P26" s="405">
        <f t="shared" si="6"/>
        <v>0</v>
      </c>
      <c r="Q26" s="405">
        <f t="shared" si="6"/>
        <v>0</v>
      </c>
      <c r="R26" s="405">
        <f t="shared" si="6"/>
        <v>0</v>
      </c>
      <c r="S26" s="405">
        <f t="shared" si="6"/>
        <v>0</v>
      </c>
      <c r="T26" s="405">
        <f t="shared" si="6"/>
        <v>0</v>
      </c>
      <c r="U26" s="405">
        <f t="shared" si="6"/>
        <v>0</v>
      </c>
      <c r="V26" s="405">
        <f t="shared" si="6"/>
        <v>0</v>
      </c>
      <c r="W26" s="405">
        <f t="shared" si="6"/>
        <v>0</v>
      </c>
      <c r="X26" s="405">
        <f t="shared" si="6"/>
        <v>0</v>
      </c>
      <c r="Y26" s="405">
        <f t="shared" si="6"/>
        <v>0</v>
      </c>
      <c r="Z26" s="405">
        <f t="shared" si="6"/>
        <v>0</v>
      </c>
      <c r="AA26" s="405">
        <f t="shared" si="6"/>
        <v>0</v>
      </c>
      <c r="AB26" s="405">
        <f t="shared" si="6"/>
        <v>0</v>
      </c>
      <c r="AC26" s="405">
        <f t="shared" si="6"/>
        <v>0</v>
      </c>
      <c r="AD26" s="405">
        <f t="shared" si="6"/>
        <v>0</v>
      </c>
      <c r="AE26" s="405">
        <f t="shared" si="6"/>
        <v>0</v>
      </c>
      <c r="AF26" s="405">
        <f t="shared" si="6"/>
        <v>0</v>
      </c>
      <c r="AG26" s="405">
        <f t="shared" si="6"/>
        <v>0</v>
      </c>
      <c r="AH26" s="405">
        <f t="shared" si="6"/>
        <v>0</v>
      </c>
      <c r="AI26" s="405">
        <f t="shared" si="6"/>
        <v>0</v>
      </c>
      <c r="AJ26" s="405">
        <f t="shared" si="6"/>
        <v>0</v>
      </c>
      <c r="AK26" s="405">
        <f t="shared" si="6"/>
        <v>0</v>
      </c>
      <c r="AL26" s="405">
        <f t="shared" si="6"/>
        <v>0</v>
      </c>
      <c r="AM26" s="405">
        <f t="shared" si="6"/>
        <v>0</v>
      </c>
      <c r="AN26" s="405">
        <f t="shared" si="6"/>
        <v>0</v>
      </c>
      <c r="AO26" s="405">
        <f t="shared" si="6"/>
        <v>0</v>
      </c>
      <c r="AP26" s="405">
        <f t="shared" si="6"/>
        <v>0</v>
      </c>
      <c r="AQ26" s="405">
        <f t="shared" si="6"/>
        <v>0</v>
      </c>
    </row>
    <row r="27" spans="2:43" ht="10.25" customHeight="1" x14ac:dyDescent="0.4">
      <c r="B27" s="395" t="s">
        <v>177</v>
      </c>
      <c r="C27" s="402">
        <f t="shared" si="5"/>
        <v>0</v>
      </c>
      <c r="D27" s="405">
        <f t="shared" si="6"/>
        <v>0</v>
      </c>
      <c r="E27" s="405">
        <f t="shared" si="6"/>
        <v>0</v>
      </c>
      <c r="F27" s="405">
        <f t="shared" si="6"/>
        <v>0</v>
      </c>
      <c r="G27" s="405">
        <f t="shared" si="6"/>
        <v>0</v>
      </c>
      <c r="H27" s="405">
        <f t="shared" si="6"/>
        <v>0</v>
      </c>
      <c r="I27" s="405">
        <f t="shared" si="6"/>
        <v>0</v>
      </c>
      <c r="J27" s="405">
        <f t="shared" si="6"/>
        <v>0</v>
      </c>
      <c r="K27" s="405">
        <f t="shared" si="6"/>
        <v>0</v>
      </c>
      <c r="L27" s="405">
        <f t="shared" si="6"/>
        <v>0</v>
      </c>
      <c r="M27" s="405">
        <f t="shared" si="6"/>
        <v>0</v>
      </c>
      <c r="N27" s="405">
        <f t="shared" si="6"/>
        <v>0</v>
      </c>
      <c r="O27" s="405">
        <f t="shared" si="6"/>
        <v>0</v>
      </c>
      <c r="P27" s="405">
        <f t="shared" si="6"/>
        <v>0</v>
      </c>
      <c r="Q27" s="405">
        <f t="shared" si="6"/>
        <v>0</v>
      </c>
      <c r="R27" s="405">
        <f t="shared" si="6"/>
        <v>0</v>
      </c>
      <c r="S27" s="405">
        <f t="shared" si="6"/>
        <v>0</v>
      </c>
      <c r="T27" s="405">
        <f t="shared" si="6"/>
        <v>0</v>
      </c>
      <c r="U27" s="405">
        <f t="shared" si="6"/>
        <v>0</v>
      </c>
      <c r="V27" s="405">
        <f t="shared" si="6"/>
        <v>0</v>
      </c>
      <c r="W27" s="405">
        <f t="shared" si="6"/>
        <v>0</v>
      </c>
      <c r="X27" s="405">
        <f t="shared" si="6"/>
        <v>0</v>
      </c>
      <c r="Y27" s="405">
        <f t="shared" si="6"/>
        <v>0</v>
      </c>
      <c r="Z27" s="405">
        <f t="shared" si="6"/>
        <v>0</v>
      </c>
      <c r="AA27" s="405">
        <f t="shared" si="6"/>
        <v>0</v>
      </c>
      <c r="AB27" s="405">
        <f t="shared" si="6"/>
        <v>0</v>
      </c>
      <c r="AC27" s="405">
        <f t="shared" si="6"/>
        <v>0</v>
      </c>
      <c r="AD27" s="405">
        <f t="shared" si="6"/>
        <v>0</v>
      </c>
      <c r="AE27" s="405">
        <f t="shared" si="6"/>
        <v>0</v>
      </c>
      <c r="AF27" s="405">
        <f t="shared" si="6"/>
        <v>0</v>
      </c>
      <c r="AG27" s="405">
        <f t="shared" si="6"/>
        <v>0</v>
      </c>
      <c r="AH27" s="405">
        <f t="shared" si="6"/>
        <v>0</v>
      </c>
      <c r="AI27" s="405">
        <f t="shared" si="6"/>
        <v>0</v>
      </c>
      <c r="AJ27" s="405">
        <f t="shared" si="6"/>
        <v>0</v>
      </c>
      <c r="AK27" s="405">
        <f t="shared" si="6"/>
        <v>0</v>
      </c>
      <c r="AL27" s="405">
        <f t="shared" si="6"/>
        <v>0</v>
      </c>
      <c r="AM27" s="405">
        <f t="shared" si="6"/>
        <v>0</v>
      </c>
      <c r="AN27" s="405">
        <f t="shared" si="6"/>
        <v>0</v>
      </c>
      <c r="AO27" s="405">
        <f t="shared" si="6"/>
        <v>0</v>
      </c>
      <c r="AP27" s="405">
        <f t="shared" si="6"/>
        <v>0</v>
      </c>
      <c r="AQ27" s="405">
        <f t="shared" si="6"/>
        <v>0</v>
      </c>
    </row>
    <row r="28" spans="2:43" ht="10.25" customHeight="1" x14ac:dyDescent="0.4">
      <c r="B28" s="398" t="s">
        <v>652</v>
      </c>
      <c r="C28" s="413">
        <f t="shared" si="5"/>
        <v>0</v>
      </c>
      <c r="D28" s="415">
        <f>D8-D18</f>
        <v>0</v>
      </c>
      <c r="E28" s="415">
        <f t="shared" si="6"/>
        <v>0</v>
      </c>
      <c r="F28" s="415">
        <f t="shared" si="6"/>
        <v>0</v>
      </c>
      <c r="G28" s="415">
        <f t="shared" si="6"/>
        <v>0</v>
      </c>
      <c r="H28" s="415">
        <f t="shared" si="6"/>
        <v>0</v>
      </c>
      <c r="I28" s="415">
        <f t="shared" si="6"/>
        <v>0</v>
      </c>
      <c r="J28" s="415">
        <f t="shared" si="6"/>
        <v>0</v>
      </c>
      <c r="K28" s="415">
        <f t="shared" si="6"/>
        <v>0</v>
      </c>
      <c r="L28" s="415">
        <f t="shared" si="6"/>
        <v>0</v>
      </c>
      <c r="M28" s="415">
        <f t="shared" si="6"/>
        <v>0</v>
      </c>
      <c r="N28" s="415">
        <f t="shared" si="6"/>
        <v>0</v>
      </c>
      <c r="O28" s="415">
        <f t="shared" si="6"/>
        <v>0</v>
      </c>
      <c r="P28" s="415">
        <f t="shared" si="6"/>
        <v>0</v>
      </c>
      <c r="Q28" s="415">
        <f t="shared" si="6"/>
        <v>0</v>
      </c>
      <c r="R28" s="415">
        <f t="shared" si="6"/>
        <v>0</v>
      </c>
      <c r="S28" s="415">
        <f t="shared" si="6"/>
        <v>0</v>
      </c>
      <c r="T28" s="415">
        <f t="shared" si="6"/>
        <v>0</v>
      </c>
      <c r="U28" s="415">
        <f t="shared" si="6"/>
        <v>0</v>
      </c>
      <c r="V28" s="415">
        <f t="shared" si="6"/>
        <v>0</v>
      </c>
      <c r="W28" s="415">
        <f t="shared" si="6"/>
        <v>0</v>
      </c>
      <c r="X28" s="415">
        <f t="shared" si="6"/>
        <v>0</v>
      </c>
      <c r="Y28" s="415">
        <f t="shared" si="6"/>
        <v>0</v>
      </c>
      <c r="Z28" s="415">
        <f t="shared" si="6"/>
        <v>0</v>
      </c>
      <c r="AA28" s="415">
        <f t="shared" si="6"/>
        <v>0</v>
      </c>
      <c r="AB28" s="415">
        <f t="shared" si="6"/>
        <v>0</v>
      </c>
      <c r="AC28" s="415">
        <f t="shared" si="6"/>
        <v>0</v>
      </c>
      <c r="AD28" s="415">
        <f t="shared" si="6"/>
        <v>0</v>
      </c>
      <c r="AE28" s="415">
        <f t="shared" si="6"/>
        <v>0</v>
      </c>
      <c r="AF28" s="415">
        <f t="shared" si="6"/>
        <v>0</v>
      </c>
      <c r="AG28" s="415">
        <f t="shared" si="6"/>
        <v>0</v>
      </c>
      <c r="AH28" s="415">
        <f t="shared" si="6"/>
        <v>0</v>
      </c>
      <c r="AI28" s="415">
        <f t="shared" si="6"/>
        <v>0</v>
      </c>
      <c r="AJ28" s="415">
        <f t="shared" si="6"/>
        <v>0</v>
      </c>
      <c r="AK28" s="415">
        <f t="shared" si="6"/>
        <v>0</v>
      </c>
      <c r="AL28" s="415">
        <f t="shared" si="6"/>
        <v>0</v>
      </c>
      <c r="AM28" s="415">
        <f t="shared" si="6"/>
        <v>0</v>
      </c>
      <c r="AN28" s="415">
        <f t="shared" si="6"/>
        <v>0</v>
      </c>
      <c r="AO28" s="415">
        <f t="shared" si="6"/>
        <v>0</v>
      </c>
      <c r="AP28" s="415">
        <f t="shared" si="6"/>
        <v>0</v>
      </c>
      <c r="AQ28" s="415">
        <f t="shared" si="6"/>
        <v>0</v>
      </c>
    </row>
    <row r="29" spans="2:43" x14ac:dyDescent="0.3">
      <c r="B29" s="406" t="s">
        <v>72</v>
      </c>
      <c r="C29" s="407">
        <f t="shared" si="5"/>
        <v>0</v>
      </c>
      <c r="D29" s="408">
        <f>SUM(D25:D28)</f>
        <v>0</v>
      </c>
      <c r="E29" s="408">
        <f t="shared" ref="E29:AQ29" si="7">SUM(E25:E28)</f>
        <v>0</v>
      </c>
      <c r="F29" s="408">
        <f t="shared" si="7"/>
        <v>0</v>
      </c>
      <c r="G29" s="408">
        <f t="shared" si="7"/>
        <v>0</v>
      </c>
      <c r="H29" s="408">
        <f t="shared" si="7"/>
        <v>0</v>
      </c>
      <c r="I29" s="408">
        <f t="shared" si="7"/>
        <v>0</v>
      </c>
      <c r="J29" s="408">
        <f t="shared" si="7"/>
        <v>0</v>
      </c>
      <c r="K29" s="408">
        <f t="shared" si="7"/>
        <v>0</v>
      </c>
      <c r="L29" s="408">
        <f t="shared" si="7"/>
        <v>0</v>
      </c>
      <c r="M29" s="408">
        <f t="shared" si="7"/>
        <v>0</v>
      </c>
      <c r="N29" s="408">
        <f t="shared" si="7"/>
        <v>0</v>
      </c>
      <c r="O29" s="408">
        <f t="shared" si="7"/>
        <v>0</v>
      </c>
      <c r="P29" s="408">
        <f t="shared" si="7"/>
        <v>0</v>
      </c>
      <c r="Q29" s="408">
        <f t="shared" si="7"/>
        <v>0</v>
      </c>
      <c r="R29" s="408">
        <f t="shared" si="7"/>
        <v>0</v>
      </c>
      <c r="S29" s="408">
        <f t="shared" si="7"/>
        <v>0</v>
      </c>
      <c r="T29" s="408">
        <f t="shared" si="7"/>
        <v>0</v>
      </c>
      <c r="U29" s="408">
        <f t="shared" si="7"/>
        <v>0</v>
      </c>
      <c r="V29" s="408">
        <f t="shared" si="7"/>
        <v>0</v>
      </c>
      <c r="W29" s="408">
        <f t="shared" si="7"/>
        <v>0</v>
      </c>
      <c r="X29" s="408">
        <f t="shared" si="7"/>
        <v>0</v>
      </c>
      <c r="Y29" s="408">
        <f t="shared" si="7"/>
        <v>0</v>
      </c>
      <c r="Z29" s="408">
        <f t="shared" si="7"/>
        <v>0</v>
      </c>
      <c r="AA29" s="408">
        <f t="shared" si="7"/>
        <v>0</v>
      </c>
      <c r="AB29" s="408">
        <f t="shared" si="7"/>
        <v>0</v>
      </c>
      <c r="AC29" s="408">
        <f t="shared" si="7"/>
        <v>0</v>
      </c>
      <c r="AD29" s="408">
        <f t="shared" si="7"/>
        <v>0</v>
      </c>
      <c r="AE29" s="408">
        <f t="shared" si="7"/>
        <v>0</v>
      </c>
      <c r="AF29" s="408">
        <f t="shared" si="7"/>
        <v>0</v>
      </c>
      <c r="AG29" s="408">
        <f t="shared" si="7"/>
        <v>0</v>
      </c>
      <c r="AH29" s="408">
        <f t="shared" si="7"/>
        <v>0</v>
      </c>
      <c r="AI29" s="408">
        <f t="shared" si="7"/>
        <v>0</v>
      </c>
      <c r="AJ29" s="408">
        <f t="shared" si="7"/>
        <v>0</v>
      </c>
      <c r="AK29" s="408">
        <f t="shared" si="7"/>
        <v>0</v>
      </c>
      <c r="AL29" s="408">
        <f t="shared" si="7"/>
        <v>0</v>
      </c>
      <c r="AM29" s="408">
        <f t="shared" si="7"/>
        <v>0</v>
      </c>
      <c r="AN29" s="408">
        <f t="shared" si="7"/>
        <v>0</v>
      </c>
      <c r="AO29" s="408">
        <f t="shared" si="7"/>
        <v>0</v>
      </c>
      <c r="AP29" s="408">
        <f t="shared" si="7"/>
        <v>0</v>
      </c>
      <c r="AQ29" s="408">
        <f t="shared" si="7"/>
        <v>0</v>
      </c>
    </row>
    <row r="30" spans="2:43" ht="10.25" customHeight="1" x14ac:dyDescent="0.4">
      <c r="B30" s="395" t="s">
        <v>653</v>
      </c>
      <c r="C30" s="402">
        <f t="shared" si="5"/>
        <v>0</v>
      </c>
      <c r="D30" s="405">
        <f>(D25*Parametre!$C$212)+(D26*Parametre!$D$212)+(D27*Parametre!$E$212)+(D28*Parametre!$C$212)</f>
        <v>0</v>
      </c>
      <c r="E30" s="405">
        <f>(E25*Parametre!$C$212)+(E26*Parametre!$D$212)+(E27*Parametre!$E$212)+(E28*Parametre!$C$212)</f>
        <v>0</v>
      </c>
      <c r="F30" s="405">
        <f>(F25*Parametre!$C$212)+(F26*Parametre!$D$212)+(F27*Parametre!$E$212)+(F28*Parametre!$C$212)</f>
        <v>0</v>
      </c>
      <c r="G30" s="405">
        <f>(G25*Parametre!$C$212)+(G26*Parametre!$D$212)+(G27*Parametre!$E$212)+(G28*Parametre!$C$212)</f>
        <v>0</v>
      </c>
      <c r="H30" s="405">
        <f>(H25*Parametre!$C$212)+(H26*Parametre!$D$212)+(H27*Parametre!$E$212)+(H28*Parametre!$C$212)</f>
        <v>0</v>
      </c>
      <c r="I30" s="405">
        <f>(I25*Parametre!$C$212)+(I26*Parametre!$D$212)+(I27*Parametre!$E$212)+(I28*Parametre!$C$212)</f>
        <v>0</v>
      </c>
      <c r="J30" s="405">
        <f>(J25*Parametre!$C$212)+(J26*Parametre!$D$212)+(J27*Parametre!$E$212)+(J28*Parametre!$C$212)</f>
        <v>0</v>
      </c>
      <c r="K30" s="405">
        <f>(K25*Parametre!$C$212)+(K26*Parametre!$D$212)+(K27*Parametre!$E$212)+(K28*Parametre!$C$212)</f>
        <v>0</v>
      </c>
      <c r="L30" s="405">
        <f>(L25*Parametre!$C$212)+(L26*Parametre!$D$212)+(L27*Parametre!$E$212)+(L28*Parametre!$C$212)</f>
        <v>0</v>
      </c>
      <c r="M30" s="405">
        <f>(M25*Parametre!$C$212)+(M26*Parametre!$D$212)+(M27*Parametre!$E$212)+(M28*Parametre!$C$212)</f>
        <v>0</v>
      </c>
      <c r="N30" s="405">
        <f>(N25*Parametre!$C$212)+(N26*Parametre!$D$212)+(N27*Parametre!$E$212)+(N28*Parametre!$C$212)</f>
        <v>0</v>
      </c>
      <c r="O30" s="405">
        <f>(O25*Parametre!$C$212)+(O26*Parametre!$D$212)+(O27*Parametre!$E$212)+(O28*Parametre!$C$212)</f>
        <v>0</v>
      </c>
      <c r="P30" s="405">
        <f>(P25*Parametre!$C$212)+(P26*Parametre!$D$212)+(P27*Parametre!$E$212)+(P28*Parametre!$C$212)</f>
        <v>0</v>
      </c>
      <c r="Q30" s="405">
        <f>(Q25*Parametre!$C$212)+(Q26*Parametre!$D$212)+(Q27*Parametre!$E$212)+(Q28*Parametre!$C$212)</f>
        <v>0</v>
      </c>
      <c r="R30" s="405">
        <f>(R25*Parametre!$C$212)+(R26*Parametre!$D$212)+(R27*Parametre!$E$212)+(R28*Parametre!$C$212)</f>
        <v>0</v>
      </c>
      <c r="S30" s="405">
        <f>(S25*Parametre!$C$212)+(S26*Parametre!$D$212)+(S27*Parametre!$E$212)+(S28*Parametre!$C$212)</f>
        <v>0</v>
      </c>
      <c r="T30" s="405">
        <f>(T25*Parametre!$C$212)+(T26*Parametre!$D$212)+(T27*Parametre!$E$212)+(T28*Parametre!$C$212)</f>
        <v>0</v>
      </c>
      <c r="U30" s="405">
        <f>(U25*Parametre!$C$212)+(U26*Parametre!$D$212)+(U27*Parametre!$E$212)+(U28*Parametre!$C$212)</f>
        <v>0</v>
      </c>
      <c r="V30" s="405">
        <f>(V25*Parametre!$C$212)+(V26*Parametre!$D$212)+(V27*Parametre!$E$212)+(V28*Parametre!$C$212)</f>
        <v>0</v>
      </c>
      <c r="W30" s="405">
        <f>(W25*Parametre!$C$212)+(W26*Parametre!$D$212)+(W27*Parametre!$E$212)+(W28*Parametre!$C$212)</f>
        <v>0</v>
      </c>
      <c r="X30" s="405">
        <f>(X25*Parametre!$C$212)+(X26*Parametre!$D$212)+(X27*Parametre!$E$212)+(X28*Parametre!$C$212)</f>
        <v>0</v>
      </c>
      <c r="Y30" s="405">
        <f>(Y25*Parametre!$C$212)+(Y26*Parametre!$D$212)+(Y27*Parametre!$E$212)+(Y28*Parametre!$C$212)</f>
        <v>0</v>
      </c>
      <c r="Z30" s="405">
        <f>(Z25*Parametre!$C$212)+(Z26*Parametre!$D$212)+(Z27*Parametre!$E$212)+(Z28*Parametre!$C$212)</f>
        <v>0</v>
      </c>
      <c r="AA30" s="405">
        <f>(AA25*Parametre!$C$212)+(AA26*Parametre!$D$212)+(AA27*Parametre!$E$212)+(AA28*Parametre!$C$212)</f>
        <v>0</v>
      </c>
      <c r="AB30" s="405">
        <f>(AB25*Parametre!$C$212)+(AB26*Parametre!$D$212)+(AB27*Parametre!$E$212)+(AB28*Parametre!$C$212)</f>
        <v>0</v>
      </c>
      <c r="AC30" s="405">
        <f>(AC25*Parametre!$C$212)+(AC26*Parametre!$D$212)+(AC27*Parametre!$E$212)+(AC28*Parametre!$C$212)</f>
        <v>0</v>
      </c>
      <c r="AD30" s="405">
        <f>(AD25*Parametre!$C$212)+(AD26*Parametre!$D$212)+(AD27*Parametre!$E$212)+(AD28*Parametre!$C$212)</f>
        <v>0</v>
      </c>
      <c r="AE30" s="405">
        <f>(AE25*Parametre!$C$212)+(AE26*Parametre!$D$212)+(AE27*Parametre!$E$212)+(AE28*Parametre!$C$212)</f>
        <v>0</v>
      </c>
      <c r="AF30" s="405">
        <f>(AF25*Parametre!$C$212)+(AF26*Parametre!$D$212)+(AF27*Parametre!$E$212)+(AF28*Parametre!$C$212)</f>
        <v>0</v>
      </c>
      <c r="AG30" s="405">
        <f>(AG25*Parametre!$C$212)+(AG26*Parametre!$D$212)+(AG27*Parametre!$E$212)+(AG28*Parametre!$C$212)</f>
        <v>0</v>
      </c>
      <c r="AH30" s="405">
        <f>(AH25*Parametre!$C$212)+(AH26*Parametre!$D$212)+(AH27*Parametre!$E$212)+(AH28*Parametre!$C$212)</f>
        <v>0</v>
      </c>
      <c r="AI30" s="405">
        <f>(AI25*Parametre!$C$212)+(AI26*Parametre!$D$212)+(AI27*Parametre!$E$212)+(AI28*Parametre!$C$212)</f>
        <v>0</v>
      </c>
      <c r="AJ30" s="405">
        <f>(AJ25*Parametre!$C$212)+(AJ26*Parametre!$D$212)+(AJ27*Parametre!$E$212)+(AJ28*Parametre!$C$212)</f>
        <v>0</v>
      </c>
      <c r="AK30" s="405">
        <f>(AK25*Parametre!$C$212)+(AK26*Parametre!$D$212)+(AK27*Parametre!$E$212)+(AK28*Parametre!$C$212)</f>
        <v>0</v>
      </c>
      <c r="AL30" s="405">
        <f>(AL25*Parametre!$C$212)+(AL26*Parametre!$D$212)+(AL27*Parametre!$E$212)+(AL28*Parametre!$C$212)</f>
        <v>0</v>
      </c>
      <c r="AM30" s="405">
        <f>(AM25*Parametre!$C$212)+(AM26*Parametre!$D$212)+(AM27*Parametre!$E$212)+(AM28*Parametre!$C$212)</f>
        <v>0</v>
      </c>
      <c r="AN30" s="405">
        <f>(AN25*Parametre!$C$212)+(AN26*Parametre!$D$212)+(AN27*Parametre!$E$212)+(AN28*Parametre!$C$212)</f>
        <v>0</v>
      </c>
      <c r="AO30" s="405">
        <f>(AO25*Parametre!$C$212)+(AO26*Parametre!$D$212)+(AO27*Parametre!$E$212)+(AO28*Parametre!$C$212)</f>
        <v>0</v>
      </c>
      <c r="AP30" s="405">
        <f>(AP25*Parametre!$C$212)+(AP26*Parametre!$D$212)+(AP27*Parametre!$E$212)+(AP28*Parametre!$C$212)</f>
        <v>0</v>
      </c>
      <c r="AQ30" s="405">
        <f>(AQ25*Parametre!$C$212)+(AQ26*Parametre!$D$212)+(AQ27*Parametre!$E$212)+(AQ28*Parametre!$C$212)</f>
        <v>0</v>
      </c>
    </row>
    <row r="32" spans="2:43" x14ac:dyDescent="0.3">
      <c r="B32" s="409"/>
      <c r="C32" s="395"/>
      <c r="D32" s="395" t="s">
        <v>10</v>
      </c>
      <c r="E32" s="395"/>
      <c r="F32" s="395"/>
      <c r="G32" s="395"/>
      <c r="H32" s="395"/>
      <c r="I32" s="395"/>
      <c r="J32" s="395"/>
      <c r="K32" s="395"/>
      <c r="L32" s="395"/>
      <c r="M32" s="395"/>
      <c r="N32" s="395"/>
      <c r="O32" s="395"/>
      <c r="P32" s="395"/>
      <c r="Q32" s="395"/>
      <c r="R32" s="395"/>
      <c r="S32" s="395"/>
      <c r="T32" s="395"/>
      <c r="U32" s="395"/>
      <c r="V32" s="395"/>
      <c r="W32" s="395"/>
      <c r="X32" s="395"/>
      <c r="Y32" s="395"/>
      <c r="Z32" s="395"/>
      <c r="AA32" s="395"/>
      <c r="AB32" s="395"/>
      <c r="AC32" s="395"/>
      <c r="AD32" s="395"/>
      <c r="AE32" s="395"/>
      <c r="AF32" s="395"/>
      <c r="AG32" s="395"/>
      <c r="AH32" s="395"/>
      <c r="AI32" s="395"/>
      <c r="AJ32" s="395"/>
      <c r="AK32" s="395"/>
      <c r="AL32" s="395"/>
      <c r="AM32" s="395"/>
      <c r="AN32" s="395"/>
      <c r="AO32" s="395"/>
      <c r="AP32" s="395"/>
      <c r="AQ32" s="395"/>
    </row>
    <row r="33" spans="2:43" x14ac:dyDescent="0.3">
      <c r="B33" s="477" t="s">
        <v>722</v>
      </c>
      <c r="C33" s="397"/>
      <c r="D33" s="398">
        <v>1</v>
      </c>
      <c r="E33" s="398">
        <v>2</v>
      </c>
      <c r="F33" s="398">
        <v>3</v>
      </c>
      <c r="G33" s="398">
        <v>4</v>
      </c>
      <c r="H33" s="398">
        <v>5</v>
      </c>
      <c r="I33" s="398">
        <v>6</v>
      </c>
      <c r="J33" s="398">
        <v>7</v>
      </c>
      <c r="K33" s="398">
        <v>8</v>
      </c>
      <c r="L33" s="398">
        <v>9</v>
      </c>
      <c r="M33" s="398">
        <v>10</v>
      </c>
      <c r="N33" s="398">
        <v>11</v>
      </c>
      <c r="O33" s="398">
        <v>12</v>
      </c>
      <c r="P33" s="398">
        <v>13</v>
      </c>
      <c r="Q33" s="398">
        <v>14</v>
      </c>
      <c r="R33" s="398">
        <v>15</v>
      </c>
      <c r="S33" s="398">
        <v>16</v>
      </c>
      <c r="T33" s="398">
        <v>17</v>
      </c>
      <c r="U33" s="398">
        <v>18</v>
      </c>
      <c r="V33" s="398">
        <v>19</v>
      </c>
      <c r="W33" s="398">
        <v>20</v>
      </c>
      <c r="X33" s="398">
        <v>21</v>
      </c>
      <c r="Y33" s="398">
        <v>22</v>
      </c>
      <c r="Z33" s="398">
        <v>23</v>
      </c>
      <c r="AA33" s="398">
        <v>24</v>
      </c>
      <c r="AB33" s="398">
        <v>25</v>
      </c>
      <c r="AC33" s="398">
        <v>26</v>
      </c>
      <c r="AD33" s="398">
        <v>27</v>
      </c>
      <c r="AE33" s="398">
        <v>28</v>
      </c>
      <c r="AF33" s="398">
        <v>29</v>
      </c>
      <c r="AG33" s="398">
        <v>30</v>
      </c>
      <c r="AH33" s="398">
        <v>31</v>
      </c>
      <c r="AI33" s="398">
        <v>32</v>
      </c>
      <c r="AJ33" s="398">
        <v>33</v>
      </c>
      <c r="AK33" s="398">
        <v>34</v>
      </c>
      <c r="AL33" s="398">
        <v>35</v>
      </c>
      <c r="AM33" s="398">
        <v>36</v>
      </c>
      <c r="AN33" s="398">
        <v>37</v>
      </c>
      <c r="AO33" s="398">
        <v>38</v>
      </c>
      <c r="AP33" s="398">
        <v>39</v>
      </c>
      <c r="AQ33" s="398">
        <v>40</v>
      </c>
    </row>
    <row r="34" spans="2:43" x14ac:dyDescent="0.3">
      <c r="B34" s="476"/>
      <c r="C34" s="400" t="s">
        <v>9</v>
      </c>
      <c r="D34" s="401">
        <f>D4</f>
        <v>2024</v>
      </c>
      <c r="E34" s="401">
        <f t="shared" ref="E34:AQ34" si="8">E4</f>
        <v>2025</v>
      </c>
      <c r="F34" s="401">
        <f t="shared" si="8"/>
        <v>2026</v>
      </c>
      <c r="G34" s="401">
        <f t="shared" si="8"/>
        <v>2027</v>
      </c>
      <c r="H34" s="401">
        <f t="shared" si="8"/>
        <v>2028</v>
      </c>
      <c r="I34" s="401">
        <f t="shared" si="8"/>
        <v>2029</v>
      </c>
      <c r="J34" s="401">
        <f t="shared" si="8"/>
        <v>2030</v>
      </c>
      <c r="K34" s="401">
        <f t="shared" si="8"/>
        <v>2031</v>
      </c>
      <c r="L34" s="401">
        <f t="shared" si="8"/>
        <v>2032</v>
      </c>
      <c r="M34" s="401">
        <f t="shared" si="8"/>
        <v>2033</v>
      </c>
      <c r="N34" s="401">
        <f t="shared" si="8"/>
        <v>2034</v>
      </c>
      <c r="O34" s="401">
        <f t="shared" si="8"/>
        <v>2035</v>
      </c>
      <c r="P34" s="401">
        <f t="shared" si="8"/>
        <v>2036</v>
      </c>
      <c r="Q34" s="401">
        <f t="shared" si="8"/>
        <v>2037</v>
      </c>
      <c r="R34" s="401">
        <f t="shared" si="8"/>
        <v>2038</v>
      </c>
      <c r="S34" s="401">
        <f t="shared" si="8"/>
        <v>2039</v>
      </c>
      <c r="T34" s="401">
        <f t="shared" si="8"/>
        <v>2040</v>
      </c>
      <c r="U34" s="401">
        <f t="shared" si="8"/>
        <v>2041</v>
      </c>
      <c r="V34" s="401">
        <f t="shared" si="8"/>
        <v>2042</v>
      </c>
      <c r="W34" s="401">
        <f t="shared" si="8"/>
        <v>2043</v>
      </c>
      <c r="X34" s="401">
        <f t="shared" si="8"/>
        <v>2044</v>
      </c>
      <c r="Y34" s="401">
        <f t="shared" si="8"/>
        <v>2045</v>
      </c>
      <c r="Z34" s="401">
        <f t="shared" si="8"/>
        <v>2046</v>
      </c>
      <c r="AA34" s="401">
        <f t="shared" si="8"/>
        <v>2047</v>
      </c>
      <c r="AB34" s="401">
        <f t="shared" si="8"/>
        <v>2048</v>
      </c>
      <c r="AC34" s="401">
        <f t="shared" si="8"/>
        <v>2049</v>
      </c>
      <c r="AD34" s="401">
        <f t="shared" si="8"/>
        <v>2050</v>
      </c>
      <c r="AE34" s="401">
        <f t="shared" si="8"/>
        <v>2051</v>
      </c>
      <c r="AF34" s="401">
        <f t="shared" si="8"/>
        <v>2052</v>
      </c>
      <c r="AG34" s="401">
        <f t="shared" si="8"/>
        <v>2053</v>
      </c>
      <c r="AH34" s="401">
        <f t="shared" si="8"/>
        <v>2054</v>
      </c>
      <c r="AI34" s="401">
        <f t="shared" si="8"/>
        <v>2055</v>
      </c>
      <c r="AJ34" s="401">
        <f t="shared" si="8"/>
        <v>2056</v>
      </c>
      <c r="AK34" s="401">
        <f t="shared" si="8"/>
        <v>2057</v>
      </c>
      <c r="AL34" s="401">
        <f t="shared" si="8"/>
        <v>2058</v>
      </c>
      <c r="AM34" s="401">
        <f t="shared" si="8"/>
        <v>2059</v>
      </c>
      <c r="AN34" s="401">
        <f t="shared" si="8"/>
        <v>2060</v>
      </c>
      <c r="AO34" s="401">
        <f t="shared" si="8"/>
        <v>2061</v>
      </c>
      <c r="AP34" s="401">
        <f t="shared" si="8"/>
        <v>2062</v>
      </c>
      <c r="AQ34" s="401">
        <f t="shared" si="8"/>
        <v>2063</v>
      </c>
    </row>
    <row r="35" spans="2:43" x14ac:dyDescent="0.3">
      <c r="B35" s="410" t="s">
        <v>72</v>
      </c>
      <c r="C35" s="411">
        <f>SUM(D35:AQ35)</f>
        <v>0</v>
      </c>
      <c r="D35" s="412">
        <f>D30*Parametre!C216/1000</f>
        <v>0</v>
      </c>
      <c r="E35" s="412">
        <f>E30*Parametre!D216/1000</f>
        <v>0</v>
      </c>
      <c r="F35" s="412">
        <f>F30*Parametre!E216/1000</f>
        <v>0</v>
      </c>
      <c r="G35" s="412">
        <f>G30*Parametre!F216/1000</f>
        <v>0</v>
      </c>
      <c r="H35" s="412">
        <f>H30*Parametre!G216/1000</f>
        <v>0</v>
      </c>
      <c r="I35" s="412">
        <f>I30*Parametre!H216/1000</f>
        <v>0</v>
      </c>
      <c r="J35" s="412">
        <f>J30*Parametre!I216/1000</f>
        <v>0</v>
      </c>
      <c r="K35" s="412">
        <f>K30*Parametre!J216/1000</f>
        <v>0</v>
      </c>
      <c r="L35" s="412">
        <f>L30*Parametre!K216/1000</f>
        <v>0</v>
      </c>
      <c r="M35" s="412">
        <f>M30*Parametre!L216/1000</f>
        <v>0</v>
      </c>
      <c r="N35" s="412">
        <f>N30*Parametre!M216/1000</f>
        <v>0</v>
      </c>
      <c r="O35" s="412">
        <f>O30*Parametre!N216/1000</f>
        <v>0</v>
      </c>
      <c r="P35" s="412">
        <f>P30*Parametre!O216/1000</f>
        <v>0</v>
      </c>
      <c r="Q35" s="412">
        <f>Q30*Parametre!P216/1000</f>
        <v>0</v>
      </c>
      <c r="R35" s="412">
        <f>R30*Parametre!Q216/1000</f>
        <v>0</v>
      </c>
      <c r="S35" s="412">
        <f>S30*Parametre!R216/1000</f>
        <v>0</v>
      </c>
      <c r="T35" s="412">
        <f>T30*Parametre!S216/1000</f>
        <v>0</v>
      </c>
      <c r="U35" s="412">
        <f>U30*Parametre!T216/1000</f>
        <v>0</v>
      </c>
      <c r="V35" s="412">
        <f>V30*Parametre!U216/1000</f>
        <v>0</v>
      </c>
      <c r="W35" s="412">
        <f>W30*Parametre!V216/1000</f>
        <v>0</v>
      </c>
      <c r="X35" s="412">
        <f>X30*Parametre!W216/1000</f>
        <v>0</v>
      </c>
      <c r="Y35" s="412">
        <f>Y30*Parametre!X216/1000</f>
        <v>0</v>
      </c>
      <c r="Z35" s="412">
        <f>Z30*Parametre!Y216/1000</f>
        <v>0</v>
      </c>
      <c r="AA35" s="412">
        <f>AA30*Parametre!Z216/1000</f>
        <v>0</v>
      </c>
      <c r="AB35" s="412">
        <f>AB30*Parametre!AA216/1000</f>
        <v>0</v>
      </c>
      <c r="AC35" s="412">
        <f>AC30*Parametre!AB216/1000</f>
        <v>0</v>
      </c>
      <c r="AD35" s="412">
        <f>AD30*Parametre!AC216/1000</f>
        <v>0</v>
      </c>
      <c r="AE35" s="412">
        <f>AE30*Parametre!AD216/1000</f>
        <v>0</v>
      </c>
      <c r="AF35" s="412">
        <f>AF30*Parametre!AE216/1000</f>
        <v>0</v>
      </c>
      <c r="AG35" s="412">
        <f>AG30*Parametre!AF216/1000</f>
        <v>0</v>
      </c>
      <c r="AH35" s="412">
        <f>AH30*Parametre!AG216/1000</f>
        <v>0</v>
      </c>
      <c r="AI35" s="412">
        <f>AI30*Parametre!AH216/1000</f>
        <v>0</v>
      </c>
      <c r="AJ35" s="412">
        <f>AJ30*Parametre!AI216/1000</f>
        <v>0</v>
      </c>
      <c r="AK35" s="412">
        <f>AK30*Parametre!AJ216/1000</f>
        <v>0</v>
      </c>
      <c r="AL35" s="412">
        <f>AL30*Parametre!AK216/1000</f>
        <v>0</v>
      </c>
      <c r="AM35" s="412">
        <f>AM30*Parametre!AL216/1000</f>
        <v>0</v>
      </c>
      <c r="AN35" s="412">
        <f>AN30*Parametre!AM216/1000</f>
        <v>0</v>
      </c>
      <c r="AO35" s="412">
        <f>AO30*Parametre!AN216/1000</f>
        <v>0</v>
      </c>
      <c r="AP35" s="412">
        <f>AP30*Parametre!AO216/1000</f>
        <v>0</v>
      </c>
      <c r="AQ35" s="412">
        <f>AQ30*Parametre!AP216/1000</f>
        <v>0</v>
      </c>
    </row>
  </sheetData>
  <mergeCells count="1">
    <mergeCell ref="B33:B34"/>
  </mergeCells>
  <pageMargins left="0.19687499999999999" right="0.19687499999999999" top="1" bottom="0.79479166666666667" header="0.5" footer="0.5"/>
  <pageSetup paperSize="9" scale="75" orientation="landscape" r:id="rId1"/>
  <headerFooter alignWithMargins="0">
    <oddHeader>&amp;LPríloha 7: Štandardné tabuľky - Cesty
&amp;"Arial,Tučné"&amp;12 10 Náklady na emisie</oddHeader>
    <oddFooter>Strana &amp;P z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AQ47"/>
  <sheetViews>
    <sheetView zoomScale="90" zoomScaleNormal="90" workbookViewId="0">
      <selection activeCell="B41" sqref="B41"/>
    </sheetView>
  </sheetViews>
  <sheetFormatPr defaultColWidth="9.1328125" defaultRowHeight="10.15" x14ac:dyDescent="0.3"/>
  <cols>
    <col min="1" max="1" width="3.796875" style="44" customWidth="1"/>
    <col min="2" max="2" width="39.53125" style="44" customWidth="1"/>
    <col min="3" max="3" width="11.796875" style="44" customWidth="1"/>
    <col min="4" max="43" width="4.19921875" style="44" bestFit="1" customWidth="1"/>
    <col min="44" max="16384" width="9.1328125" style="44"/>
  </cols>
  <sheetData>
    <row r="2" spans="2:43" x14ac:dyDescent="0.3">
      <c r="B2" s="45"/>
      <c r="C2" s="45"/>
      <c r="D2" s="45" t="s">
        <v>10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</row>
    <row r="3" spans="2:43" x14ac:dyDescent="0.3">
      <c r="B3" s="46" t="s">
        <v>716</v>
      </c>
      <c r="C3" s="46"/>
      <c r="D3" s="47">
        <v>1</v>
      </c>
      <c r="E3" s="47">
        <v>2</v>
      </c>
      <c r="F3" s="47">
        <v>3</v>
      </c>
      <c r="G3" s="47">
        <v>4</v>
      </c>
      <c r="H3" s="47">
        <v>5</v>
      </c>
      <c r="I3" s="47">
        <v>6</v>
      </c>
      <c r="J3" s="47">
        <v>7</v>
      </c>
      <c r="K3" s="47">
        <v>8</v>
      </c>
      <c r="L3" s="47">
        <v>9</v>
      </c>
      <c r="M3" s="47">
        <v>10</v>
      </c>
      <c r="N3" s="47">
        <v>11</v>
      </c>
      <c r="O3" s="47">
        <v>12</v>
      </c>
      <c r="P3" s="47">
        <v>13</v>
      </c>
      <c r="Q3" s="47">
        <v>14</v>
      </c>
      <c r="R3" s="47">
        <v>15</v>
      </c>
      <c r="S3" s="47">
        <v>16</v>
      </c>
      <c r="T3" s="47">
        <v>17</v>
      </c>
      <c r="U3" s="47">
        <v>18</v>
      </c>
      <c r="V3" s="47">
        <v>19</v>
      </c>
      <c r="W3" s="47">
        <v>20</v>
      </c>
      <c r="X3" s="47">
        <v>21</v>
      </c>
      <c r="Y3" s="47">
        <v>22</v>
      </c>
      <c r="Z3" s="47">
        <v>23</v>
      </c>
      <c r="AA3" s="47">
        <v>24</v>
      </c>
      <c r="AB3" s="47">
        <v>25</v>
      </c>
      <c r="AC3" s="47">
        <v>26</v>
      </c>
      <c r="AD3" s="47">
        <v>27</v>
      </c>
      <c r="AE3" s="47">
        <v>28</v>
      </c>
      <c r="AF3" s="47">
        <v>29</v>
      </c>
      <c r="AG3" s="47">
        <v>30</v>
      </c>
      <c r="AH3" s="47">
        <v>31</v>
      </c>
      <c r="AI3" s="47">
        <v>32</v>
      </c>
      <c r="AJ3" s="47">
        <v>33</v>
      </c>
      <c r="AK3" s="47">
        <v>34</v>
      </c>
      <c r="AL3" s="47">
        <v>35</v>
      </c>
      <c r="AM3" s="47">
        <v>36</v>
      </c>
      <c r="AN3" s="47">
        <v>37</v>
      </c>
      <c r="AO3" s="47">
        <v>38</v>
      </c>
      <c r="AP3" s="47">
        <v>39</v>
      </c>
      <c r="AQ3" s="47">
        <v>40</v>
      </c>
    </row>
    <row r="4" spans="2:43" x14ac:dyDescent="0.3">
      <c r="B4" s="48" t="s">
        <v>38</v>
      </c>
      <c r="C4" s="291" t="s">
        <v>9</v>
      </c>
      <c r="D4" s="49">
        <f>Parametre!C13</f>
        <v>2024</v>
      </c>
      <c r="E4" s="49">
        <f>D4+$D$3</f>
        <v>2025</v>
      </c>
      <c r="F4" s="49">
        <f t="shared" ref="F4:AG4" si="0">E4+$D$3</f>
        <v>2026</v>
      </c>
      <c r="G4" s="49">
        <f t="shared" si="0"/>
        <v>2027</v>
      </c>
      <c r="H4" s="49">
        <f t="shared" si="0"/>
        <v>2028</v>
      </c>
      <c r="I4" s="49">
        <f t="shared" si="0"/>
        <v>2029</v>
      </c>
      <c r="J4" s="49">
        <f t="shared" si="0"/>
        <v>2030</v>
      </c>
      <c r="K4" s="49">
        <f t="shared" si="0"/>
        <v>2031</v>
      </c>
      <c r="L4" s="49">
        <f t="shared" si="0"/>
        <v>2032</v>
      </c>
      <c r="M4" s="49">
        <f t="shared" si="0"/>
        <v>2033</v>
      </c>
      <c r="N4" s="49">
        <f t="shared" si="0"/>
        <v>2034</v>
      </c>
      <c r="O4" s="49">
        <f t="shared" si="0"/>
        <v>2035</v>
      </c>
      <c r="P4" s="49">
        <f t="shared" si="0"/>
        <v>2036</v>
      </c>
      <c r="Q4" s="49">
        <f t="shared" si="0"/>
        <v>2037</v>
      </c>
      <c r="R4" s="49">
        <f t="shared" si="0"/>
        <v>2038</v>
      </c>
      <c r="S4" s="49">
        <f t="shared" si="0"/>
        <v>2039</v>
      </c>
      <c r="T4" s="49">
        <f t="shared" si="0"/>
        <v>2040</v>
      </c>
      <c r="U4" s="49">
        <f t="shared" si="0"/>
        <v>2041</v>
      </c>
      <c r="V4" s="49">
        <f t="shared" si="0"/>
        <v>2042</v>
      </c>
      <c r="W4" s="49">
        <f t="shared" si="0"/>
        <v>2043</v>
      </c>
      <c r="X4" s="49">
        <f t="shared" si="0"/>
        <v>2044</v>
      </c>
      <c r="Y4" s="49">
        <f t="shared" si="0"/>
        <v>2045</v>
      </c>
      <c r="Z4" s="49">
        <f t="shared" si="0"/>
        <v>2046</v>
      </c>
      <c r="AA4" s="49">
        <f t="shared" si="0"/>
        <v>2047</v>
      </c>
      <c r="AB4" s="49">
        <f t="shared" si="0"/>
        <v>2048</v>
      </c>
      <c r="AC4" s="49">
        <f t="shared" si="0"/>
        <v>2049</v>
      </c>
      <c r="AD4" s="49">
        <f t="shared" si="0"/>
        <v>2050</v>
      </c>
      <c r="AE4" s="49">
        <f t="shared" si="0"/>
        <v>2051</v>
      </c>
      <c r="AF4" s="49">
        <f t="shared" si="0"/>
        <v>2052</v>
      </c>
      <c r="AG4" s="49">
        <f t="shared" si="0"/>
        <v>2053</v>
      </c>
      <c r="AH4" s="49">
        <f t="shared" ref="AH4" si="1">AG4+$D$3</f>
        <v>2054</v>
      </c>
      <c r="AI4" s="49">
        <f t="shared" ref="AI4" si="2">AH4+$D$3</f>
        <v>2055</v>
      </c>
      <c r="AJ4" s="49">
        <f t="shared" ref="AJ4" si="3">AI4+$D$3</f>
        <v>2056</v>
      </c>
      <c r="AK4" s="49">
        <f t="shared" ref="AK4" si="4">AJ4+$D$3</f>
        <v>2057</v>
      </c>
      <c r="AL4" s="49">
        <f t="shared" ref="AL4" si="5">AK4+$D$3</f>
        <v>2058</v>
      </c>
      <c r="AM4" s="49">
        <f t="shared" ref="AM4" si="6">AL4+$D$3</f>
        <v>2059</v>
      </c>
      <c r="AN4" s="49">
        <f t="shared" ref="AN4" si="7">AM4+$D$3</f>
        <v>2060</v>
      </c>
      <c r="AO4" s="49">
        <f t="shared" ref="AO4" si="8">AN4+$D$3</f>
        <v>2061</v>
      </c>
      <c r="AP4" s="49">
        <f t="shared" ref="AP4" si="9">AO4+$D$3</f>
        <v>2062</v>
      </c>
      <c r="AQ4" s="49">
        <f t="shared" ref="AQ4" si="10">AP4+$D$3</f>
        <v>2063</v>
      </c>
    </row>
    <row r="5" spans="2:43" x14ac:dyDescent="0.3">
      <c r="B5" s="45" t="s">
        <v>398</v>
      </c>
      <c r="C5" s="51">
        <f>SUM(D5:AQ5)</f>
        <v>0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</row>
    <row r="6" spans="2:43" x14ac:dyDescent="0.3">
      <c r="B6" s="45" t="s">
        <v>399</v>
      </c>
      <c r="C6" s="51">
        <f t="shared" ref="C6:C11" si="11">SUM(D6:AQ6)</f>
        <v>0</v>
      </c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</row>
    <row r="7" spans="2:43" x14ac:dyDescent="0.3">
      <c r="B7" s="45" t="s">
        <v>400</v>
      </c>
      <c r="C7" s="51">
        <f t="shared" si="11"/>
        <v>0</v>
      </c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</row>
    <row r="8" spans="2:43" x14ac:dyDescent="0.3">
      <c r="B8" s="45" t="s">
        <v>401</v>
      </c>
      <c r="C8" s="51">
        <f t="shared" si="11"/>
        <v>0</v>
      </c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</row>
    <row r="9" spans="2:43" x14ac:dyDescent="0.3">
      <c r="B9" s="45" t="s">
        <v>402</v>
      </c>
      <c r="C9" s="51">
        <f t="shared" si="11"/>
        <v>0</v>
      </c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</row>
    <row r="10" spans="2:43" x14ac:dyDescent="0.3">
      <c r="B10" s="45" t="s">
        <v>403</v>
      </c>
      <c r="C10" s="51">
        <f t="shared" si="11"/>
        <v>0</v>
      </c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</row>
    <row r="11" spans="2:43" x14ac:dyDescent="0.3">
      <c r="B11" s="46" t="s">
        <v>9</v>
      </c>
      <c r="C11" s="161">
        <f t="shared" si="11"/>
        <v>0</v>
      </c>
      <c r="D11" s="161">
        <f t="shared" ref="D11:AG11" si="12">SUM(D5:D10)</f>
        <v>0</v>
      </c>
      <c r="E11" s="161">
        <f t="shared" si="12"/>
        <v>0</v>
      </c>
      <c r="F11" s="161">
        <f t="shared" si="12"/>
        <v>0</v>
      </c>
      <c r="G11" s="161">
        <f t="shared" si="12"/>
        <v>0</v>
      </c>
      <c r="H11" s="161">
        <f t="shared" si="12"/>
        <v>0</v>
      </c>
      <c r="I11" s="161">
        <f t="shared" si="12"/>
        <v>0</v>
      </c>
      <c r="J11" s="161">
        <f t="shared" si="12"/>
        <v>0</v>
      </c>
      <c r="K11" s="161">
        <f t="shared" si="12"/>
        <v>0</v>
      </c>
      <c r="L11" s="161">
        <f t="shared" si="12"/>
        <v>0</v>
      </c>
      <c r="M11" s="161">
        <f t="shared" si="12"/>
        <v>0</v>
      </c>
      <c r="N11" s="161">
        <f t="shared" si="12"/>
        <v>0</v>
      </c>
      <c r="O11" s="161">
        <f t="shared" si="12"/>
        <v>0</v>
      </c>
      <c r="P11" s="161">
        <f t="shared" si="12"/>
        <v>0</v>
      </c>
      <c r="Q11" s="161">
        <f t="shared" si="12"/>
        <v>0</v>
      </c>
      <c r="R11" s="161">
        <f t="shared" si="12"/>
        <v>0</v>
      </c>
      <c r="S11" s="161">
        <f t="shared" si="12"/>
        <v>0</v>
      </c>
      <c r="T11" s="161">
        <f t="shared" si="12"/>
        <v>0</v>
      </c>
      <c r="U11" s="161">
        <f t="shared" si="12"/>
        <v>0</v>
      </c>
      <c r="V11" s="161">
        <f t="shared" si="12"/>
        <v>0</v>
      </c>
      <c r="W11" s="161">
        <f t="shared" si="12"/>
        <v>0</v>
      </c>
      <c r="X11" s="161">
        <f t="shared" si="12"/>
        <v>0</v>
      </c>
      <c r="Y11" s="161">
        <f t="shared" si="12"/>
        <v>0</v>
      </c>
      <c r="Z11" s="161">
        <f t="shared" si="12"/>
        <v>0</v>
      </c>
      <c r="AA11" s="161">
        <f t="shared" si="12"/>
        <v>0</v>
      </c>
      <c r="AB11" s="161">
        <f t="shared" si="12"/>
        <v>0</v>
      </c>
      <c r="AC11" s="161">
        <f t="shared" si="12"/>
        <v>0</v>
      </c>
      <c r="AD11" s="161">
        <f t="shared" si="12"/>
        <v>0</v>
      </c>
      <c r="AE11" s="161">
        <f t="shared" si="12"/>
        <v>0</v>
      </c>
      <c r="AF11" s="161">
        <f t="shared" si="12"/>
        <v>0</v>
      </c>
      <c r="AG11" s="161">
        <f t="shared" si="12"/>
        <v>0</v>
      </c>
      <c r="AH11" s="161">
        <f t="shared" ref="AH11:AQ11" si="13">SUM(AH5:AH10)</f>
        <v>0</v>
      </c>
      <c r="AI11" s="161">
        <f t="shared" si="13"/>
        <v>0</v>
      </c>
      <c r="AJ11" s="161">
        <f t="shared" si="13"/>
        <v>0</v>
      </c>
      <c r="AK11" s="161">
        <f t="shared" si="13"/>
        <v>0</v>
      </c>
      <c r="AL11" s="161">
        <f t="shared" si="13"/>
        <v>0</v>
      </c>
      <c r="AM11" s="161">
        <f t="shared" si="13"/>
        <v>0</v>
      </c>
      <c r="AN11" s="161">
        <f t="shared" si="13"/>
        <v>0</v>
      </c>
      <c r="AO11" s="161">
        <f t="shared" si="13"/>
        <v>0</v>
      </c>
      <c r="AP11" s="161">
        <f t="shared" si="13"/>
        <v>0</v>
      </c>
      <c r="AQ11" s="161">
        <f t="shared" si="13"/>
        <v>0</v>
      </c>
    </row>
    <row r="14" spans="2:43" x14ac:dyDescent="0.3">
      <c r="B14" s="45"/>
      <c r="C14" s="45"/>
      <c r="D14" s="45" t="s">
        <v>10</v>
      </c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</row>
    <row r="15" spans="2:43" x14ac:dyDescent="0.3">
      <c r="B15" s="46" t="s">
        <v>717</v>
      </c>
      <c r="C15" s="46"/>
      <c r="D15" s="47">
        <v>1</v>
      </c>
      <c r="E15" s="47">
        <v>2</v>
      </c>
      <c r="F15" s="47">
        <v>3</v>
      </c>
      <c r="G15" s="47">
        <v>4</v>
      </c>
      <c r="H15" s="47">
        <v>5</v>
      </c>
      <c r="I15" s="47">
        <v>6</v>
      </c>
      <c r="J15" s="47">
        <v>7</v>
      </c>
      <c r="K15" s="47">
        <v>8</v>
      </c>
      <c r="L15" s="47">
        <v>9</v>
      </c>
      <c r="M15" s="47">
        <v>10</v>
      </c>
      <c r="N15" s="47">
        <v>11</v>
      </c>
      <c r="O15" s="47">
        <v>12</v>
      </c>
      <c r="P15" s="47">
        <v>13</v>
      </c>
      <c r="Q15" s="47">
        <v>14</v>
      </c>
      <c r="R15" s="47">
        <v>15</v>
      </c>
      <c r="S15" s="47">
        <v>16</v>
      </c>
      <c r="T15" s="47">
        <v>17</v>
      </c>
      <c r="U15" s="47">
        <v>18</v>
      </c>
      <c r="V15" s="47">
        <v>19</v>
      </c>
      <c r="W15" s="47">
        <v>20</v>
      </c>
      <c r="X15" s="47">
        <v>21</v>
      </c>
      <c r="Y15" s="47">
        <v>22</v>
      </c>
      <c r="Z15" s="47">
        <v>23</v>
      </c>
      <c r="AA15" s="47">
        <v>24</v>
      </c>
      <c r="AB15" s="47">
        <v>25</v>
      </c>
      <c r="AC15" s="47">
        <v>26</v>
      </c>
      <c r="AD15" s="47">
        <v>27</v>
      </c>
      <c r="AE15" s="47">
        <v>28</v>
      </c>
      <c r="AF15" s="47">
        <v>29</v>
      </c>
      <c r="AG15" s="47">
        <v>30</v>
      </c>
      <c r="AH15" s="47">
        <v>31</v>
      </c>
      <c r="AI15" s="47">
        <v>32</v>
      </c>
      <c r="AJ15" s="47">
        <v>33</v>
      </c>
      <c r="AK15" s="47">
        <v>34</v>
      </c>
      <c r="AL15" s="47">
        <v>35</v>
      </c>
      <c r="AM15" s="47">
        <v>36</v>
      </c>
      <c r="AN15" s="47">
        <v>37</v>
      </c>
      <c r="AO15" s="47">
        <v>38</v>
      </c>
      <c r="AP15" s="47">
        <v>39</v>
      </c>
      <c r="AQ15" s="47">
        <v>40</v>
      </c>
    </row>
    <row r="16" spans="2:43" x14ac:dyDescent="0.3">
      <c r="B16" s="48" t="s">
        <v>40</v>
      </c>
      <c r="C16" s="291" t="s">
        <v>9</v>
      </c>
      <c r="D16" s="49">
        <f t="shared" ref="D16:AG16" si="14">D4</f>
        <v>2024</v>
      </c>
      <c r="E16" s="49">
        <f t="shared" si="14"/>
        <v>2025</v>
      </c>
      <c r="F16" s="49">
        <f t="shared" si="14"/>
        <v>2026</v>
      </c>
      <c r="G16" s="49">
        <f t="shared" si="14"/>
        <v>2027</v>
      </c>
      <c r="H16" s="49">
        <f t="shared" si="14"/>
        <v>2028</v>
      </c>
      <c r="I16" s="49">
        <f t="shared" si="14"/>
        <v>2029</v>
      </c>
      <c r="J16" s="49">
        <f t="shared" si="14"/>
        <v>2030</v>
      </c>
      <c r="K16" s="49">
        <f t="shared" si="14"/>
        <v>2031</v>
      </c>
      <c r="L16" s="49">
        <f t="shared" si="14"/>
        <v>2032</v>
      </c>
      <c r="M16" s="49">
        <f t="shared" si="14"/>
        <v>2033</v>
      </c>
      <c r="N16" s="49">
        <f t="shared" si="14"/>
        <v>2034</v>
      </c>
      <c r="O16" s="49">
        <f t="shared" si="14"/>
        <v>2035</v>
      </c>
      <c r="P16" s="49">
        <f t="shared" si="14"/>
        <v>2036</v>
      </c>
      <c r="Q16" s="49">
        <f t="shared" si="14"/>
        <v>2037</v>
      </c>
      <c r="R16" s="49">
        <f t="shared" si="14"/>
        <v>2038</v>
      </c>
      <c r="S16" s="49">
        <f t="shared" si="14"/>
        <v>2039</v>
      </c>
      <c r="T16" s="49">
        <f t="shared" si="14"/>
        <v>2040</v>
      </c>
      <c r="U16" s="49">
        <f t="shared" si="14"/>
        <v>2041</v>
      </c>
      <c r="V16" s="49">
        <f t="shared" si="14"/>
        <v>2042</v>
      </c>
      <c r="W16" s="49">
        <f t="shared" si="14"/>
        <v>2043</v>
      </c>
      <c r="X16" s="49">
        <f t="shared" si="14"/>
        <v>2044</v>
      </c>
      <c r="Y16" s="49">
        <f t="shared" si="14"/>
        <v>2045</v>
      </c>
      <c r="Z16" s="49">
        <f t="shared" si="14"/>
        <v>2046</v>
      </c>
      <c r="AA16" s="49">
        <f t="shared" si="14"/>
        <v>2047</v>
      </c>
      <c r="AB16" s="49">
        <f t="shared" si="14"/>
        <v>2048</v>
      </c>
      <c r="AC16" s="49">
        <f t="shared" si="14"/>
        <v>2049</v>
      </c>
      <c r="AD16" s="49">
        <f t="shared" si="14"/>
        <v>2050</v>
      </c>
      <c r="AE16" s="49">
        <f t="shared" si="14"/>
        <v>2051</v>
      </c>
      <c r="AF16" s="49">
        <f t="shared" si="14"/>
        <v>2052</v>
      </c>
      <c r="AG16" s="49">
        <f t="shared" si="14"/>
        <v>2053</v>
      </c>
      <c r="AH16" s="49">
        <f t="shared" ref="AH16:AQ16" si="15">AH4</f>
        <v>2054</v>
      </c>
      <c r="AI16" s="49">
        <f t="shared" si="15"/>
        <v>2055</v>
      </c>
      <c r="AJ16" s="49">
        <f t="shared" si="15"/>
        <v>2056</v>
      </c>
      <c r="AK16" s="49">
        <f t="shared" si="15"/>
        <v>2057</v>
      </c>
      <c r="AL16" s="49">
        <f t="shared" si="15"/>
        <v>2058</v>
      </c>
      <c r="AM16" s="49">
        <f t="shared" si="15"/>
        <v>2059</v>
      </c>
      <c r="AN16" s="49">
        <f t="shared" si="15"/>
        <v>2060</v>
      </c>
      <c r="AO16" s="49">
        <f t="shared" si="15"/>
        <v>2061</v>
      </c>
      <c r="AP16" s="49">
        <f t="shared" si="15"/>
        <v>2062</v>
      </c>
      <c r="AQ16" s="49">
        <f t="shared" si="15"/>
        <v>2063</v>
      </c>
    </row>
    <row r="17" spans="2:43" x14ac:dyDescent="0.3">
      <c r="B17" s="45" t="s">
        <v>398</v>
      </c>
      <c r="C17" s="51">
        <f t="shared" ref="C17:C23" si="16">SUM(D17:AQ17)</f>
        <v>0</v>
      </c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</row>
    <row r="18" spans="2:43" x14ac:dyDescent="0.3">
      <c r="B18" s="45" t="s">
        <v>399</v>
      </c>
      <c r="C18" s="51">
        <f t="shared" si="16"/>
        <v>0</v>
      </c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</row>
    <row r="19" spans="2:43" x14ac:dyDescent="0.3">
      <c r="B19" s="45" t="s">
        <v>400</v>
      </c>
      <c r="C19" s="51">
        <f t="shared" si="16"/>
        <v>0</v>
      </c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</row>
    <row r="20" spans="2:43" x14ac:dyDescent="0.3">
      <c r="B20" s="45" t="s">
        <v>401</v>
      </c>
      <c r="C20" s="51">
        <f t="shared" si="16"/>
        <v>0</v>
      </c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</row>
    <row r="21" spans="2:43" x14ac:dyDescent="0.3">
      <c r="B21" s="45" t="s">
        <v>402</v>
      </c>
      <c r="C21" s="51">
        <f t="shared" si="16"/>
        <v>0</v>
      </c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</row>
    <row r="22" spans="2:43" x14ac:dyDescent="0.3">
      <c r="B22" s="45" t="s">
        <v>403</v>
      </c>
      <c r="C22" s="51">
        <f t="shared" si="16"/>
        <v>0</v>
      </c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</row>
    <row r="23" spans="2:43" x14ac:dyDescent="0.3">
      <c r="B23" s="46" t="s">
        <v>41</v>
      </c>
      <c r="C23" s="161">
        <f t="shared" si="16"/>
        <v>0</v>
      </c>
      <c r="D23" s="161">
        <f t="shared" ref="D23:AG23" si="17">SUM(D17:D22)</f>
        <v>0</v>
      </c>
      <c r="E23" s="161">
        <f t="shared" si="17"/>
        <v>0</v>
      </c>
      <c r="F23" s="161">
        <f t="shared" si="17"/>
        <v>0</v>
      </c>
      <c r="G23" s="161">
        <f t="shared" si="17"/>
        <v>0</v>
      </c>
      <c r="H23" s="161">
        <f t="shared" si="17"/>
        <v>0</v>
      </c>
      <c r="I23" s="161">
        <f t="shared" si="17"/>
        <v>0</v>
      </c>
      <c r="J23" s="161">
        <f t="shared" si="17"/>
        <v>0</v>
      </c>
      <c r="K23" s="161">
        <f t="shared" si="17"/>
        <v>0</v>
      </c>
      <c r="L23" s="161">
        <f t="shared" si="17"/>
        <v>0</v>
      </c>
      <c r="M23" s="161">
        <f t="shared" si="17"/>
        <v>0</v>
      </c>
      <c r="N23" s="161">
        <f t="shared" si="17"/>
        <v>0</v>
      </c>
      <c r="O23" s="161">
        <f t="shared" si="17"/>
        <v>0</v>
      </c>
      <c r="P23" s="161">
        <f t="shared" si="17"/>
        <v>0</v>
      </c>
      <c r="Q23" s="161">
        <f t="shared" si="17"/>
        <v>0</v>
      </c>
      <c r="R23" s="161">
        <f t="shared" si="17"/>
        <v>0</v>
      </c>
      <c r="S23" s="161">
        <f t="shared" si="17"/>
        <v>0</v>
      </c>
      <c r="T23" s="161">
        <f t="shared" si="17"/>
        <v>0</v>
      </c>
      <c r="U23" s="161">
        <f t="shared" si="17"/>
        <v>0</v>
      </c>
      <c r="V23" s="161">
        <f t="shared" si="17"/>
        <v>0</v>
      </c>
      <c r="W23" s="161">
        <f t="shared" si="17"/>
        <v>0</v>
      </c>
      <c r="X23" s="161">
        <f t="shared" si="17"/>
        <v>0</v>
      </c>
      <c r="Y23" s="161">
        <f t="shared" si="17"/>
        <v>0</v>
      </c>
      <c r="Z23" s="161">
        <f t="shared" si="17"/>
        <v>0</v>
      </c>
      <c r="AA23" s="161">
        <f t="shared" si="17"/>
        <v>0</v>
      </c>
      <c r="AB23" s="161">
        <f t="shared" si="17"/>
        <v>0</v>
      </c>
      <c r="AC23" s="161">
        <f t="shared" si="17"/>
        <v>0</v>
      </c>
      <c r="AD23" s="161">
        <f t="shared" si="17"/>
        <v>0</v>
      </c>
      <c r="AE23" s="161">
        <f t="shared" si="17"/>
        <v>0</v>
      </c>
      <c r="AF23" s="161">
        <f t="shared" si="17"/>
        <v>0</v>
      </c>
      <c r="AG23" s="161">
        <f t="shared" si="17"/>
        <v>0</v>
      </c>
      <c r="AH23" s="161">
        <f t="shared" ref="AH23:AQ23" si="18">SUM(AH17:AH22)</f>
        <v>0</v>
      </c>
      <c r="AI23" s="161">
        <f t="shared" si="18"/>
        <v>0</v>
      </c>
      <c r="AJ23" s="161">
        <f t="shared" si="18"/>
        <v>0</v>
      </c>
      <c r="AK23" s="161">
        <f t="shared" si="18"/>
        <v>0</v>
      </c>
      <c r="AL23" s="161">
        <f t="shared" si="18"/>
        <v>0</v>
      </c>
      <c r="AM23" s="161">
        <f t="shared" si="18"/>
        <v>0</v>
      </c>
      <c r="AN23" s="161">
        <f t="shared" si="18"/>
        <v>0</v>
      </c>
      <c r="AO23" s="161">
        <f t="shared" si="18"/>
        <v>0</v>
      </c>
      <c r="AP23" s="161">
        <f t="shared" si="18"/>
        <v>0</v>
      </c>
      <c r="AQ23" s="161">
        <f t="shared" si="18"/>
        <v>0</v>
      </c>
    </row>
    <row r="26" spans="2:43" x14ac:dyDescent="0.3">
      <c r="B26" s="45"/>
      <c r="C26" s="45"/>
      <c r="D26" s="45" t="s">
        <v>10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</row>
    <row r="27" spans="2:43" x14ac:dyDescent="0.3">
      <c r="B27" s="46" t="s">
        <v>718</v>
      </c>
      <c r="C27" s="46"/>
      <c r="D27" s="47">
        <v>1</v>
      </c>
      <c r="E27" s="47">
        <v>2</v>
      </c>
      <c r="F27" s="47">
        <v>3</v>
      </c>
      <c r="G27" s="47">
        <v>4</v>
      </c>
      <c r="H27" s="47">
        <v>5</v>
      </c>
      <c r="I27" s="47">
        <v>6</v>
      </c>
      <c r="J27" s="47">
        <v>7</v>
      </c>
      <c r="K27" s="47">
        <v>8</v>
      </c>
      <c r="L27" s="47">
        <v>9</v>
      </c>
      <c r="M27" s="47">
        <v>10</v>
      </c>
      <c r="N27" s="47">
        <v>11</v>
      </c>
      <c r="O27" s="47">
        <v>12</v>
      </c>
      <c r="P27" s="47">
        <v>13</v>
      </c>
      <c r="Q27" s="47">
        <v>14</v>
      </c>
      <c r="R27" s="47">
        <v>15</v>
      </c>
      <c r="S27" s="47">
        <v>16</v>
      </c>
      <c r="T27" s="47">
        <v>17</v>
      </c>
      <c r="U27" s="47">
        <v>18</v>
      </c>
      <c r="V27" s="47">
        <v>19</v>
      </c>
      <c r="W27" s="47">
        <v>20</v>
      </c>
      <c r="X27" s="47">
        <v>21</v>
      </c>
      <c r="Y27" s="47">
        <v>22</v>
      </c>
      <c r="Z27" s="47">
        <v>23</v>
      </c>
      <c r="AA27" s="47">
        <v>24</v>
      </c>
      <c r="AB27" s="47">
        <v>25</v>
      </c>
      <c r="AC27" s="47">
        <v>26</v>
      </c>
      <c r="AD27" s="47">
        <v>27</v>
      </c>
      <c r="AE27" s="47">
        <v>28</v>
      </c>
      <c r="AF27" s="47">
        <v>29</v>
      </c>
      <c r="AG27" s="47">
        <v>30</v>
      </c>
      <c r="AH27" s="47">
        <v>31</v>
      </c>
      <c r="AI27" s="47">
        <v>32</v>
      </c>
      <c r="AJ27" s="47">
        <v>33</v>
      </c>
      <c r="AK27" s="47">
        <v>34</v>
      </c>
      <c r="AL27" s="47">
        <v>35</v>
      </c>
      <c r="AM27" s="47">
        <v>36</v>
      </c>
      <c r="AN27" s="47">
        <v>37</v>
      </c>
      <c r="AO27" s="47">
        <v>38</v>
      </c>
      <c r="AP27" s="47">
        <v>39</v>
      </c>
      <c r="AQ27" s="47">
        <v>40</v>
      </c>
    </row>
    <row r="28" spans="2:43" x14ac:dyDescent="0.3">
      <c r="B28" s="48" t="s">
        <v>76</v>
      </c>
      <c r="C28" s="291" t="s">
        <v>9</v>
      </c>
      <c r="D28" s="49">
        <f t="shared" ref="D28:AG28" si="19">D4</f>
        <v>2024</v>
      </c>
      <c r="E28" s="49">
        <f t="shared" si="19"/>
        <v>2025</v>
      </c>
      <c r="F28" s="49">
        <f t="shared" si="19"/>
        <v>2026</v>
      </c>
      <c r="G28" s="49">
        <f t="shared" si="19"/>
        <v>2027</v>
      </c>
      <c r="H28" s="49">
        <f t="shared" si="19"/>
        <v>2028</v>
      </c>
      <c r="I28" s="49">
        <f t="shared" si="19"/>
        <v>2029</v>
      </c>
      <c r="J28" s="49">
        <f t="shared" si="19"/>
        <v>2030</v>
      </c>
      <c r="K28" s="49">
        <f t="shared" si="19"/>
        <v>2031</v>
      </c>
      <c r="L28" s="49">
        <f t="shared" si="19"/>
        <v>2032</v>
      </c>
      <c r="M28" s="49">
        <f t="shared" si="19"/>
        <v>2033</v>
      </c>
      <c r="N28" s="49">
        <f t="shared" si="19"/>
        <v>2034</v>
      </c>
      <c r="O28" s="49">
        <f t="shared" si="19"/>
        <v>2035</v>
      </c>
      <c r="P28" s="49">
        <f t="shared" si="19"/>
        <v>2036</v>
      </c>
      <c r="Q28" s="49">
        <f t="shared" si="19"/>
        <v>2037</v>
      </c>
      <c r="R28" s="49">
        <f t="shared" si="19"/>
        <v>2038</v>
      </c>
      <c r="S28" s="49">
        <f t="shared" si="19"/>
        <v>2039</v>
      </c>
      <c r="T28" s="49">
        <f t="shared" si="19"/>
        <v>2040</v>
      </c>
      <c r="U28" s="49">
        <f t="shared" si="19"/>
        <v>2041</v>
      </c>
      <c r="V28" s="49">
        <f t="shared" si="19"/>
        <v>2042</v>
      </c>
      <c r="W28" s="49">
        <f t="shared" si="19"/>
        <v>2043</v>
      </c>
      <c r="X28" s="49">
        <f t="shared" si="19"/>
        <v>2044</v>
      </c>
      <c r="Y28" s="49">
        <f t="shared" si="19"/>
        <v>2045</v>
      </c>
      <c r="Z28" s="49">
        <f t="shared" si="19"/>
        <v>2046</v>
      </c>
      <c r="AA28" s="49">
        <f t="shared" si="19"/>
        <v>2047</v>
      </c>
      <c r="AB28" s="49">
        <f t="shared" si="19"/>
        <v>2048</v>
      </c>
      <c r="AC28" s="49">
        <f t="shared" si="19"/>
        <v>2049</v>
      </c>
      <c r="AD28" s="49">
        <f t="shared" si="19"/>
        <v>2050</v>
      </c>
      <c r="AE28" s="49">
        <f t="shared" si="19"/>
        <v>2051</v>
      </c>
      <c r="AF28" s="49">
        <f t="shared" si="19"/>
        <v>2052</v>
      </c>
      <c r="AG28" s="49">
        <f t="shared" si="19"/>
        <v>2053</v>
      </c>
      <c r="AH28" s="49">
        <f t="shared" ref="AH28:AQ28" si="20">AH4</f>
        <v>2054</v>
      </c>
      <c r="AI28" s="49">
        <f t="shared" si="20"/>
        <v>2055</v>
      </c>
      <c r="AJ28" s="49">
        <f t="shared" si="20"/>
        <v>2056</v>
      </c>
      <c r="AK28" s="49">
        <f t="shared" si="20"/>
        <v>2057</v>
      </c>
      <c r="AL28" s="49">
        <f t="shared" si="20"/>
        <v>2058</v>
      </c>
      <c r="AM28" s="49">
        <f t="shared" si="20"/>
        <v>2059</v>
      </c>
      <c r="AN28" s="49">
        <f t="shared" si="20"/>
        <v>2060</v>
      </c>
      <c r="AO28" s="49">
        <f t="shared" si="20"/>
        <v>2061</v>
      </c>
      <c r="AP28" s="49">
        <f t="shared" si="20"/>
        <v>2062</v>
      </c>
      <c r="AQ28" s="49">
        <f t="shared" si="20"/>
        <v>2063</v>
      </c>
    </row>
    <row r="29" spans="2:43" x14ac:dyDescent="0.3">
      <c r="B29" s="45" t="s">
        <v>398</v>
      </c>
      <c r="C29" s="51">
        <f t="shared" ref="C29:C35" si="21">SUM(D29:AQ29)</f>
        <v>0</v>
      </c>
      <c r="D29" s="162">
        <f t="shared" ref="D29:AG29" si="22">D5-D17</f>
        <v>0</v>
      </c>
      <c r="E29" s="162">
        <f t="shared" si="22"/>
        <v>0</v>
      </c>
      <c r="F29" s="162">
        <f t="shared" si="22"/>
        <v>0</v>
      </c>
      <c r="G29" s="162">
        <f t="shared" si="22"/>
        <v>0</v>
      </c>
      <c r="H29" s="162">
        <f t="shared" si="22"/>
        <v>0</v>
      </c>
      <c r="I29" s="162">
        <f t="shared" si="22"/>
        <v>0</v>
      </c>
      <c r="J29" s="162">
        <f t="shared" si="22"/>
        <v>0</v>
      </c>
      <c r="K29" s="162">
        <f t="shared" si="22"/>
        <v>0</v>
      </c>
      <c r="L29" s="162">
        <f t="shared" si="22"/>
        <v>0</v>
      </c>
      <c r="M29" s="162">
        <f t="shared" si="22"/>
        <v>0</v>
      </c>
      <c r="N29" s="162">
        <f t="shared" si="22"/>
        <v>0</v>
      </c>
      <c r="O29" s="162">
        <f t="shared" si="22"/>
        <v>0</v>
      </c>
      <c r="P29" s="162">
        <f t="shared" si="22"/>
        <v>0</v>
      </c>
      <c r="Q29" s="162">
        <f t="shared" si="22"/>
        <v>0</v>
      </c>
      <c r="R29" s="162">
        <f t="shared" si="22"/>
        <v>0</v>
      </c>
      <c r="S29" s="162">
        <f t="shared" si="22"/>
        <v>0</v>
      </c>
      <c r="T29" s="162">
        <f t="shared" si="22"/>
        <v>0</v>
      </c>
      <c r="U29" s="162">
        <f t="shared" si="22"/>
        <v>0</v>
      </c>
      <c r="V29" s="162">
        <f t="shared" si="22"/>
        <v>0</v>
      </c>
      <c r="W29" s="162">
        <f t="shared" si="22"/>
        <v>0</v>
      </c>
      <c r="X29" s="162">
        <f t="shared" si="22"/>
        <v>0</v>
      </c>
      <c r="Y29" s="162">
        <f t="shared" si="22"/>
        <v>0</v>
      </c>
      <c r="Z29" s="162">
        <f t="shared" si="22"/>
        <v>0</v>
      </c>
      <c r="AA29" s="162">
        <f t="shared" si="22"/>
        <v>0</v>
      </c>
      <c r="AB29" s="162">
        <f t="shared" si="22"/>
        <v>0</v>
      </c>
      <c r="AC29" s="162">
        <f t="shared" si="22"/>
        <v>0</v>
      </c>
      <c r="AD29" s="162">
        <f t="shared" si="22"/>
        <v>0</v>
      </c>
      <c r="AE29" s="162">
        <f t="shared" si="22"/>
        <v>0</v>
      </c>
      <c r="AF29" s="162">
        <f t="shared" si="22"/>
        <v>0</v>
      </c>
      <c r="AG29" s="162">
        <f t="shared" si="22"/>
        <v>0</v>
      </c>
      <c r="AH29" s="162">
        <f t="shared" ref="AH29:AQ29" si="23">AH5-AH17</f>
        <v>0</v>
      </c>
      <c r="AI29" s="162">
        <f t="shared" si="23"/>
        <v>0</v>
      </c>
      <c r="AJ29" s="162">
        <f t="shared" si="23"/>
        <v>0</v>
      </c>
      <c r="AK29" s="162">
        <f t="shared" si="23"/>
        <v>0</v>
      </c>
      <c r="AL29" s="162">
        <f t="shared" si="23"/>
        <v>0</v>
      </c>
      <c r="AM29" s="162">
        <f t="shared" si="23"/>
        <v>0</v>
      </c>
      <c r="AN29" s="162">
        <f t="shared" si="23"/>
        <v>0</v>
      </c>
      <c r="AO29" s="162">
        <f t="shared" si="23"/>
        <v>0</v>
      </c>
      <c r="AP29" s="162">
        <f t="shared" si="23"/>
        <v>0</v>
      </c>
      <c r="AQ29" s="162">
        <f t="shared" si="23"/>
        <v>0</v>
      </c>
    </row>
    <row r="30" spans="2:43" x14ac:dyDescent="0.3">
      <c r="B30" s="45" t="s">
        <v>399</v>
      </c>
      <c r="C30" s="51">
        <f t="shared" si="21"/>
        <v>0</v>
      </c>
      <c r="D30" s="162">
        <f t="shared" ref="D30:AG30" si="24">D6-D18</f>
        <v>0</v>
      </c>
      <c r="E30" s="162">
        <f t="shared" si="24"/>
        <v>0</v>
      </c>
      <c r="F30" s="162">
        <f t="shared" si="24"/>
        <v>0</v>
      </c>
      <c r="G30" s="162">
        <f t="shared" si="24"/>
        <v>0</v>
      </c>
      <c r="H30" s="162">
        <f t="shared" si="24"/>
        <v>0</v>
      </c>
      <c r="I30" s="162">
        <f t="shared" si="24"/>
        <v>0</v>
      </c>
      <c r="J30" s="162">
        <f t="shared" si="24"/>
        <v>0</v>
      </c>
      <c r="K30" s="162">
        <f t="shared" si="24"/>
        <v>0</v>
      </c>
      <c r="L30" s="162">
        <f t="shared" si="24"/>
        <v>0</v>
      </c>
      <c r="M30" s="162">
        <f t="shared" si="24"/>
        <v>0</v>
      </c>
      <c r="N30" s="162">
        <f t="shared" si="24"/>
        <v>0</v>
      </c>
      <c r="O30" s="162">
        <f t="shared" si="24"/>
        <v>0</v>
      </c>
      <c r="P30" s="162">
        <f t="shared" si="24"/>
        <v>0</v>
      </c>
      <c r="Q30" s="162">
        <f t="shared" si="24"/>
        <v>0</v>
      </c>
      <c r="R30" s="162">
        <f t="shared" si="24"/>
        <v>0</v>
      </c>
      <c r="S30" s="162">
        <f t="shared" si="24"/>
        <v>0</v>
      </c>
      <c r="T30" s="162">
        <f t="shared" si="24"/>
        <v>0</v>
      </c>
      <c r="U30" s="162">
        <f t="shared" si="24"/>
        <v>0</v>
      </c>
      <c r="V30" s="162">
        <f t="shared" si="24"/>
        <v>0</v>
      </c>
      <c r="W30" s="162">
        <f t="shared" si="24"/>
        <v>0</v>
      </c>
      <c r="X30" s="162">
        <f t="shared" si="24"/>
        <v>0</v>
      </c>
      <c r="Y30" s="162">
        <f t="shared" si="24"/>
        <v>0</v>
      </c>
      <c r="Z30" s="162">
        <f t="shared" si="24"/>
        <v>0</v>
      </c>
      <c r="AA30" s="162">
        <f t="shared" si="24"/>
        <v>0</v>
      </c>
      <c r="AB30" s="162">
        <f t="shared" si="24"/>
        <v>0</v>
      </c>
      <c r="AC30" s="162">
        <f t="shared" si="24"/>
        <v>0</v>
      </c>
      <c r="AD30" s="162">
        <f t="shared" si="24"/>
        <v>0</v>
      </c>
      <c r="AE30" s="162">
        <f t="shared" si="24"/>
        <v>0</v>
      </c>
      <c r="AF30" s="162">
        <f t="shared" si="24"/>
        <v>0</v>
      </c>
      <c r="AG30" s="162">
        <f t="shared" si="24"/>
        <v>0</v>
      </c>
      <c r="AH30" s="162">
        <f t="shared" ref="AH30:AQ30" si="25">AH6-AH18</f>
        <v>0</v>
      </c>
      <c r="AI30" s="162">
        <f t="shared" si="25"/>
        <v>0</v>
      </c>
      <c r="AJ30" s="162">
        <f t="shared" si="25"/>
        <v>0</v>
      </c>
      <c r="AK30" s="162">
        <f t="shared" si="25"/>
        <v>0</v>
      </c>
      <c r="AL30" s="162">
        <f t="shared" si="25"/>
        <v>0</v>
      </c>
      <c r="AM30" s="162">
        <f t="shared" si="25"/>
        <v>0</v>
      </c>
      <c r="AN30" s="162">
        <f t="shared" si="25"/>
        <v>0</v>
      </c>
      <c r="AO30" s="162">
        <f t="shared" si="25"/>
        <v>0</v>
      </c>
      <c r="AP30" s="162">
        <f t="shared" si="25"/>
        <v>0</v>
      </c>
      <c r="AQ30" s="162">
        <f t="shared" si="25"/>
        <v>0</v>
      </c>
    </row>
    <row r="31" spans="2:43" x14ac:dyDescent="0.3">
      <c r="B31" s="45" t="s">
        <v>400</v>
      </c>
      <c r="C31" s="51">
        <f t="shared" si="21"/>
        <v>0</v>
      </c>
      <c r="D31" s="162">
        <f t="shared" ref="D31:AG31" si="26">D7-D19</f>
        <v>0</v>
      </c>
      <c r="E31" s="162">
        <f t="shared" si="26"/>
        <v>0</v>
      </c>
      <c r="F31" s="162">
        <f t="shared" si="26"/>
        <v>0</v>
      </c>
      <c r="G31" s="162">
        <f t="shared" si="26"/>
        <v>0</v>
      </c>
      <c r="H31" s="162">
        <f t="shared" si="26"/>
        <v>0</v>
      </c>
      <c r="I31" s="162">
        <f t="shared" si="26"/>
        <v>0</v>
      </c>
      <c r="J31" s="162">
        <f t="shared" si="26"/>
        <v>0</v>
      </c>
      <c r="K31" s="162">
        <f t="shared" si="26"/>
        <v>0</v>
      </c>
      <c r="L31" s="162">
        <f t="shared" si="26"/>
        <v>0</v>
      </c>
      <c r="M31" s="162">
        <f t="shared" si="26"/>
        <v>0</v>
      </c>
      <c r="N31" s="162">
        <f t="shared" si="26"/>
        <v>0</v>
      </c>
      <c r="O31" s="162">
        <f t="shared" si="26"/>
        <v>0</v>
      </c>
      <c r="P31" s="162">
        <f t="shared" si="26"/>
        <v>0</v>
      </c>
      <c r="Q31" s="162">
        <f t="shared" si="26"/>
        <v>0</v>
      </c>
      <c r="R31" s="162">
        <f t="shared" si="26"/>
        <v>0</v>
      </c>
      <c r="S31" s="162">
        <f t="shared" si="26"/>
        <v>0</v>
      </c>
      <c r="T31" s="162">
        <f t="shared" si="26"/>
        <v>0</v>
      </c>
      <c r="U31" s="162">
        <f t="shared" si="26"/>
        <v>0</v>
      </c>
      <c r="V31" s="162">
        <f t="shared" si="26"/>
        <v>0</v>
      </c>
      <c r="W31" s="162">
        <f t="shared" si="26"/>
        <v>0</v>
      </c>
      <c r="X31" s="162">
        <f t="shared" si="26"/>
        <v>0</v>
      </c>
      <c r="Y31" s="162">
        <f t="shared" si="26"/>
        <v>0</v>
      </c>
      <c r="Z31" s="162">
        <f t="shared" si="26"/>
        <v>0</v>
      </c>
      <c r="AA31" s="162">
        <f t="shared" si="26"/>
        <v>0</v>
      </c>
      <c r="AB31" s="162">
        <f t="shared" si="26"/>
        <v>0</v>
      </c>
      <c r="AC31" s="162">
        <f t="shared" si="26"/>
        <v>0</v>
      </c>
      <c r="AD31" s="162">
        <f t="shared" si="26"/>
        <v>0</v>
      </c>
      <c r="AE31" s="162">
        <f t="shared" si="26"/>
        <v>0</v>
      </c>
      <c r="AF31" s="162">
        <f t="shared" si="26"/>
        <v>0</v>
      </c>
      <c r="AG31" s="162">
        <f t="shared" si="26"/>
        <v>0</v>
      </c>
      <c r="AH31" s="162">
        <f t="shared" ref="AH31:AQ31" si="27">AH7-AH19</f>
        <v>0</v>
      </c>
      <c r="AI31" s="162">
        <f t="shared" si="27"/>
        <v>0</v>
      </c>
      <c r="AJ31" s="162">
        <f t="shared" si="27"/>
        <v>0</v>
      </c>
      <c r="AK31" s="162">
        <f t="shared" si="27"/>
        <v>0</v>
      </c>
      <c r="AL31" s="162">
        <f t="shared" si="27"/>
        <v>0</v>
      </c>
      <c r="AM31" s="162">
        <f t="shared" si="27"/>
        <v>0</v>
      </c>
      <c r="AN31" s="162">
        <f t="shared" si="27"/>
        <v>0</v>
      </c>
      <c r="AO31" s="162">
        <f t="shared" si="27"/>
        <v>0</v>
      </c>
      <c r="AP31" s="162">
        <f t="shared" si="27"/>
        <v>0</v>
      </c>
      <c r="AQ31" s="162">
        <f t="shared" si="27"/>
        <v>0</v>
      </c>
    </row>
    <row r="32" spans="2:43" x14ac:dyDescent="0.3">
      <c r="B32" s="45" t="s">
        <v>401</v>
      </c>
      <c r="C32" s="51">
        <f t="shared" si="21"/>
        <v>0</v>
      </c>
      <c r="D32" s="162">
        <f t="shared" ref="D32:AG32" si="28">D8-D20</f>
        <v>0</v>
      </c>
      <c r="E32" s="162">
        <f t="shared" si="28"/>
        <v>0</v>
      </c>
      <c r="F32" s="162">
        <f t="shared" si="28"/>
        <v>0</v>
      </c>
      <c r="G32" s="162">
        <f t="shared" si="28"/>
        <v>0</v>
      </c>
      <c r="H32" s="162">
        <f t="shared" si="28"/>
        <v>0</v>
      </c>
      <c r="I32" s="162">
        <f t="shared" si="28"/>
        <v>0</v>
      </c>
      <c r="J32" s="162">
        <f t="shared" si="28"/>
        <v>0</v>
      </c>
      <c r="K32" s="162">
        <f t="shared" si="28"/>
        <v>0</v>
      </c>
      <c r="L32" s="162">
        <f t="shared" si="28"/>
        <v>0</v>
      </c>
      <c r="M32" s="162">
        <f t="shared" si="28"/>
        <v>0</v>
      </c>
      <c r="N32" s="162">
        <f t="shared" si="28"/>
        <v>0</v>
      </c>
      <c r="O32" s="162">
        <f t="shared" si="28"/>
        <v>0</v>
      </c>
      <c r="P32" s="162">
        <f t="shared" si="28"/>
        <v>0</v>
      </c>
      <c r="Q32" s="162">
        <f t="shared" si="28"/>
        <v>0</v>
      </c>
      <c r="R32" s="162">
        <f t="shared" si="28"/>
        <v>0</v>
      </c>
      <c r="S32" s="162">
        <f t="shared" si="28"/>
        <v>0</v>
      </c>
      <c r="T32" s="162">
        <f t="shared" si="28"/>
        <v>0</v>
      </c>
      <c r="U32" s="162">
        <f t="shared" si="28"/>
        <v>0</v>
      </c>
      <c r="V32" s="162">
        <f t="shared" si="28"/>
        <v>0</v>
      </c>
      <c r="W32" s="162">
        <f t="shared" si="28"/>
        <v>0</v>
      </c>
      <c r="X32" s="162">
        <f t="shared" si="28"/>
        <v>0</v>
      </c>
      <c r="Y32" s="162">
        <f t="shared" si="28"/>
        <v>0</v>
      </c>
      <c r="Z32" s="162">
        <f t="shared" si="28"/>
        <v>0</v>
      </c>
      <c r="AA32" s="162">
        <f t="shared" si="28"/>
        <v>0</v>
      </c>
      <c r="AB32" s="162">
        <f t="shared" si="28"/>
        <v>0</v>
      </c>
      <c r="AC32" s="162">
        <f t="shared" si="28"/>
        <v>0</v>
      </c>
      <c r="AD32" s="162">
        <f t="shared" si="28"/>
        <v>0</v>
      </c>
      <c r="AE32" s="162">
        <f t="shared" si="28"/>
        <v>0</v>
      </c>
      <c r="AF32" s="162">
        <f t="shared" si="28"/>
        <v>0</v>
      </c>
      <c r="AG32" s="162">
        <f t="shared" si="28"/>
        <v>0</v>
      </c>
      <c r="AH32" s="162">
        <f t="shared" ref="AH32:AQ32" si="29">AH8-AH20</f>
        <v>0</v>
      </c>
      <c r="AI32" s="162">
        <f t="shared" si="29"/>
        <v>0</v>
      </c>
      <c r="AJ32" s="162">
        <f t="shared" si="29"/>
        <v>0</v>
      </c>
      <c r="AK32" s="162">
        <f t="shared" si="29"/>
        <v>0</v>
      </c>
      <c r="AL32" s="162">
        <f t="shared" si="29"/>
        <v>0</v>
      </c>
      <c r="AM32" s="162">
        <f t="shared" si="29"/>
        <v>0</v>
      </c>
      <c r="AN32" s="162">
        <f t="shared" si="29"/>
        <v>0</v>
      </c>
      <c r="AO32" s="162">
        <f t="shared" si="29"/>
        <v>0</v>
      </c>
      <c r="AP32" s="162">
        <f t="shared" si="29"/>
        <v>0</v>
      </c>
      <c r="AQ32" s="162">
        <f t="shared" si="29"/>
        <v>0</v>
      </c>
    </row>
    <row r="33" spans="2:43" x14ac:dyDescent="0.3">
      <c r="B33" s="45" t="s">
        <v>402</v>
      </c>
      <c r="C33" s="51">
        <f t="shared" si="21"/>
        <v>0</v>
      </c>
      <c r="D33" s="162">
        <f t="shared" ref="D33:AG33" si="30">D9-D21</f>
        <v>0</v>
      </c>
      <c r="E33" s="162">
        <f t="shared" si="30"/>
        <v>0</v>
      </c>
      <c r="F33" s="162">
        <f t="shared" si="30"/>
        <v>0</v>
      </c>
      <c r="G33" s="162">
        <f t="shared" si="30"/>
        <v>0</v>
      </c>
      <c r="H33" s="162">
        <f t="shared" si="30"/>
        <v>0</v>
      </c>
      <c r="I33" s="162">
        <f t="shared" si="30"/>
        <v>0</v>
      </c>
      <c r="J33" s="162">
        <f t="shared" si="30"/>
        <v>0</v>
      </c>
      <c r="K33" s="162">
        <f t="shared" si="30"/>
        <v>0</v>
      </c>
      <c r="L33" s="162">
        <f t="shared" si="30"/>
        <v>0</v>
      </c>
      <c r="M33" s="162">
        <f t="shared" si="30"/>
        <v>0</v>
      </c>
      <c r="N33" s="162">
        <f t="shared" si="30"/>
        <v>0</v>
      </c>
      <c r="O33" s="162">
        <f t="shared" si="30"/>
        <v>0</v>
      </c>
      <c r="P33" s="162">
        <f t="shared" si="30"/>
        <v>0</v>
      </c>
      <c r="Q33" s="162">
        <f t="shared" si="30"/>
        <v>0</v>
      </c>
      <c r="R33" s="162">
        <f t="shared" si="30"/>
        <v>0</v>
      </c>
      <c r="S33" s="162">
        <f t="shared" si="30"/>
        <v>0</v>
      </c>
      <c r="T33" s="162">
        <f t="shared" si="30"/>
        <v>0</v>
      </c>
      <c r="U33" s="162">
        <f t="shared" si="30"/>
        <v>0</v>
      </c>
      <c r="V33" s="162">
        <f t="shared" si="30"/>
        <v>0</v>
      </c>
      <c r="W33" s="162">
        <f t="shared" si="30"/>
        <v>0</v>
      </c>
      <c r="X33" s="162">
        <f t="shared" si="30"/>
        <v>0</v>
      </c>
      <c r="Y33" s="162">
        <f t="shared" si="30"/>
        <v>0</v>
      </c>
      <c r="Z33" s="162">
        <f t="shared" si="30"/>
        <v>0</v>
      </c>
      <c r="AA33" s="162">
        <f t="shared" si="30"/>
        <v>0</v>
      </c>
      <c r="AB33" s="162">
        <f t="shared" si="30"/>
        <v>0</v>
      </c>
      <c r="AC33" s="162">
        <f t="shared" si="30"/>
        <v>0</v>
      </c>
      <c r="AD33" s="162">
        <f t="shared" si="30"/>
        <v>0</v>
      </c>
      <c r="AE33" s="162">
        <f t="shared" si="30"/>
        <v>0</v>
      </c>
      <c r="AF33" s="162">
        <f t="shared" si="30"/>
        <v>0</v>
      </c>
      <c r="AG33" s="162">
        <f t="shared" si="30"/>
        <v>0</v>
      </c>
      <c r="AH33" s="162">
        <f t="shared" ref="AH33:AQ33" si="31">AH9-AH21</f>
        <v>0</v>
      </c>
      <c r="AI33" s="162">
        <f t="shared" si="31"/>
        <v>0</v>
      </c>
      <c r="AJ33" s="162">
        <f t="shared" si="31"/>
        <v>0</v>
      </c>
      <c r="AK33" s="162">
        <f t="shared" si="31"/>
        <v>0</v>
      </c>
      <c r="AL33" s="162">
        <f t="shared" si="31"/>
        <v>0</v>
      </c>
      <c r="AM33" s="162">
        <f t="shared" si="31"/>
        <v>0</v>
      </c>
      <c r="AN33" s="162">
        <f t="shared" si="31"/>
        <v>0</v>
      </c>
      <c r="AO33" s="162">
        <f t="shared" si="31"/>
        <v>0</v>
      </c>
      <c r="AP33" s="162">
        <f t="shared" si="31"/>
        <v>0</v>
      </c>
      <c r="AQ33" s="162">
        <f t="shared" si="31"/>
        <v>0</v>
      </c>
    </row>
    <row r="34" spans="2:43" x14ac:dyDescent="0.3">
      <c r="B34" s="45" t="s">
        <v>403</v>
      </c>
      <c r="C34" s="51">
        <f t="shared" si="21"/>
        <v>0</v>
      </c>
      <c r="D34" s="162">
        <f t="shared" ref="D34:AG34" si="32">D10-D22</f>
        <v>0</v>
      </c>
      <c r="E34" s="162">
        <f t="shared" si="32"/>
        <v>0</v>
      </c>
      <c r="F34" s="162">
        <f t="shared" si="32"/>
        <v>0</v>
      </c>
      <c r="G34" s="162">
        <f t="shared" si="32"/>
        <v>0</v>
      </c>
      <c r="H34" s="162">
        <f t="shared" si="32"/>
        <v>0</v>
      </c>
      <c r="I34" s="162">
        <f t="shared" si="32"/>
        <v>0</v>
      </c>
      <c r="J34" s="162">
        <f t="shared" si="32"/>
        <v>0</v>
      </c>
      <c r="K34" s="162">
        <f t="shared" si="32"/>
        <v>0</v>
      </c>
      <c r="L34" s="162">
        <f t="shared" si="32"/>
        <v>0</v>
      </c>
      <c r="M34" s="162">
        <f t="shared" si="32"/>
        <v>0</v>
      </c>
      <c r="N34" s="162">
        <f t="shared" si="32"/>
        <v>0</v>
      </c>
      <c r="O34" s="162">
        <f t="shared" si="32"/>
        <v>0</v>
      </c>
      <c r="P34" s="162">
        <f t="shared" si="32"/>
        <v>0</v>
      </c>
      <c r="Q34" s="162">
        <f t="shared" si="32"/>
        <v>0</v>
      </c>
      <c r="R34" s="162">
        <f t="shared" si="32"/>
        <v>0</v>
      </c>
      <c r="S34" s="162">
        <f t="shared" si="32"/>
        <v>0</v>
      </c>
      <c r="T34" s="162">
        <f t="shared" si="32"/>
        <v>0</v>
      </c>
      <c r="U34" s="162">
        <f t="shared" si="32"/>
        <v>0</v>
      </c>
      <c r="V34" s="162">
        <f t="shared" si="32"/>
        <v>0</v>
      </c>
      <c r="W34" s="162">
        <f t="shared" si="32"/>
        <v>0</v>
      </c>
      <c r="X34" s="162">
        <f t="shared" si="32"/>
        <v>0</v>
      </c>
      <c r="Y34" s="162">
        <f t="shared" si="32"/>
        <v>0</v>
      </c>
      <c r="Z34" s="162">
        <f t="shared" si="32"/>
        <v>0</v>
      </c>
      <c r="AA34" s="162">
        <f t="shared" si="32"/>
        <v>0</v>
      </c>
      <c r="AB34" s="162">
        <f t="shared" si="32"/>
        <v>0</v>
      </c>
      <c r="AC34" s="162">
        <f t="shared" si="32"/>
        <v>0</v>
      </c>
      <c r="AD34" s="162">
        <f t="shared" si="32"/>
        <v>0</v>
      </c>
      <c r="AE34" s="162">
        <f t="shared" si="32"/>
        <v>0</v>
      </c>
      <c r="AF34" s="162">
        <f t="shared" si="32"/>
        <v>0</v>
      </c>
      <c r="AG34" s="162">
        <f t="shared" si="32"/>
        <v>0</v>
      </c>
      <c r="AH34" s="162">
        <f t="shared" ref="AH34:AQ34" si="33">AH10-AH22</f>
        <v>0</v>
      </c>
      <c r="AI34" s="162">
        <f t="shared" si="33"/>
        <v>0</v>
      </c>
      <c r="AJ34" s="162">
        <f t="shared" si="33"/>
        <v>0</v>
      </c>
      <c r="AK34" s="162">
        <f t="shared" si="33"/>
        <v>0</v>
      </c>
      <c r="AL34" s="162">
        <f t="shared" si="33"/>
        <v>0</v>
      </c>
      <c r="AM34" s="162">
        <f t="shared" si="33"/>
        <v>0</v>
      </c>
      <c r="AN34" s="162">
        <f t="shared" si="33"/>
        <v>0</v>
      </c>
      <c r="AO34" s="162">
        <f t="shared" si="33"/>
        <v>0</v>
      </c>
      <c r="AP34" s="162">
        <f t="shared" si="33"/>
        <v>0</v>
      </c>
      <c r="AQ34" s="162">
        <f t="shared" si="33"/>
        <v>0</v>
      </c>
    </row>
    <row r="35" spans="2:43" x14ac:dyDescent="0.3">
      <c r="B35" s="223" t="s">
        <v>72</v>
      </c>
      <c r="C35" s="224">
        <f t="shared" si="21"/>
        <v>0</v>
      </c>
      <c r="D35" s="225">
        <f t="shared" ref="D35:AG35" si="34">SUM(D29:D34)</f>
        <v>0</v>
      </c>
      <c r="E35" s="224">
        <f t="shared" si="34"/>
        <v>0</v>
      </c>
      <c r="F35" s="224">
        <f t="shared" si="34"/>
        <v>0</v>
      </c>
      <c r="G35" s="224">
        <f t="shared" si="34"/>
        <v>0</v>
      </c>
      <c r="H35" s="224">
        <f t="shared" si="34"/>
        <v>0</v>
      </c>
      <c r="I35" s="224">
        <f t="shared" si="34"/>
        <v>0</v>
      </c>
      <c r="J35" s="224">
        <f t="shared" si="34"/>
        <v>0</v>
      </c>
      <c r="K35" s="224">
        <f t="shared" si="34"/>
        <v>0</v>
      </c>
      <c r="L35" s="224">
        <f t="shared" si="34"/>
        <v>0</v>
      </c>
      <c r="M35" s="224">
        <f t="shared" si="34"/>
        <v>0</v>
      </c>
      <c r="N35" s="224">
        <f t="shared" si="34"/>
        <v>0</v>
      </c>
      <c r="O35" s="224">
        <f t="shared" si="34"/>
        <v>0</v>
      </c>
      <c r="P35" s="224">
        <f t="shared" si="34"/>
        <v>0</v>
      </c>
      <c r="Q35" s="224">
        <f t="shared" si="34"/>
        <v>0</v>
      </c>
      <c r="R35" s="224">
        <f t="shared" si="34"/>
        <v>0</v>
      </c>
      <c r="S35" s="224">
        <f t="shared" si="34"/>
        <v>0</v>
      </c>
      <c r="T35" s="224">
        <f t="shared" si="34"/>
        <v>0</v>
      </c>
      <c r="U35" s="224">
        <f t="shared" si="34"/>
        <v>0</v>
      </c>
      <c r="V35" s="224">
        <f t="shared" si="34"/>
        <v>0</v>
      </c>
      <c r="W35" s="224">
        <f t="shared" si="34"/>
        <v>0</v>
      </c>
      <c r="X35" s="224">
        <f t="shared" si="34"/>
        <v>0</v>
      </c>
      <c r="Y35" s="224">
        <f t="shared" si="34"/>
        <v>0</v>
      </c>
      <c r="Z35" s="224">
        <f t="shared" si="34"/>
        <v>0</v>
      </c>
      <c r="AA35" s="224">
        <f t="shared" si="34"/>
        <v>0</v>
      </c>
      <c r="AB35" s="224">
        <f t="shared" si="34"/>
        <v>0</v>
      </c>
      <c r="AC35" s="224">
        <f t="shared" si="34"/>
        <v>0</v>
      </c>
      <c r="AD35" s="224">
        <f t="shared" si="34"/>
        <v>0</v>
      </c>
      <c r="AE35" s="224">
        <f t="shared" si="34"/>
        <v>0</v>
      </c>
      <c r="AF35" s="224">
        <f t="shared" si="34"/>
        <v>0</v>
      </c>
      <c r="AG35" s="224">
        <f t="shared" si="34"/>
        <v>0</v>
      </c>
      <c r="AH35" s="224">
        <f t="shared" ref="AH35:AQ35" si="35">SUM(AH29:AH34)</f>
        <v>0</v>
      </c>
      <c r="AI35" s="224">
        <f t="shared" si="35"/>
        <v>0</v>
      </c>
      <c r="AJ35" s="224">
        <f t="shared" si="35"/>
        <v>0</v>
      </c>
      <c r="AK35" s="224">
        <f t="shared" si="35"/>
        <v>0</v>
      </c>
      <c r="AL35" s="224">
        <f t="shared" si="35"/>
        <v>0</v>
      </c>
      <c r="AM35" s="224">
        <f t="shared" si="35"/>
        <v>0</v>
      </c>
      <c r="AN35" s="224">
        <f t="shared" si="35"/>
        <v>0</v>
      </c>
      <c r="AO35" s="224">
        <f t="shared" si="35"/>
        <v>0</v>
      </c>
      <c r="AP35" s="224">
        <f t="shared" si="35"/>
        <v>0</v>
      </c>
      <c r="AQ35" s="224">
        <f t="shared" si="35"/>
        <v>0</v>
      </c>
    </row>
    <row r="38" spans="2:43" x14ac:dyDescent="0.3">
      <c r="B38" s="163"/>
      <c r="C38" s="45"/>
      <c r="D38" s="45" t="s">
        <v>10</v>
      </c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</row>
    <row r="39" spans="2:43" x14ac:dyDescent="0.3">
      <c r="B39" s="475" t="s">
        <v>715</v>
      </c>
      <c r="C39" s="46"/>
      <c r="D39" s="47">
        <v>1</v>
      </c>
      <c r="E39" s="47">
        <v>2</v>
      </c>
      <c r="F39" s="47">
        <v>3</v>
      </c>
      <c r="G39" s="47">
        <v>4</v>
      </c>
      <c r="H39" s="47">
        <v>5</v>
      </c>
      <c r="I39" s="47">
        <v>6</v>
      </c>
      <c r="J39" s="47">
        <v>7</v>
      </c>
      <c r="K39" s="47">
        <v>8</v>
      </c>
      <c r="L39" s="47">
        <v>9</v>
      </c>
      <c r="M39" s="47">
        <v>10</v>
      </c>
      <c r="N39" s="47">
        <v>11</v>
      </c>
      <c r="O39" s="47">
        <v>12</v>
      </c>
      <c r="P39" s="47">
        <v>13</v>
      </c>
      <c r="Q39" s="47">
        <v>14</v>
      </c>
      <c r="R39" s="47">
        <v>15</v>
      </c>
      <c r="S39" s="47">
        <v>16</v>
      </c>
      <c r="T39" s="47">
        <v>17</v>
      </c>
      <c r="U39" s="47">
        <v>18</v>
      </c>
      <c r="V39" s="47">
        <v>19</v>
      </c>
      <c r="W39" s="47">
        <v>20</v>
      </c>
      <c r="X39" s="47">
        <v>21</v>
      </c>
      <c r="Y39" s="47">
        <v>22</v>
      </c>
      <c r="Z39" s="47">
        <v>23</v>
      </c>
      <c r="AA39" s="47">
        <v>24</v>
      </c>
      <c r="AB39" s="47">
        <v>25</v>
      </c>
      <c r="AC39" s="47">
        <v>26</v>
      </c>
      <c r="AD39" s="47">
        <v>27</v>
      </c>
      <c r="AE39" s="47">
        <v>28</v>
      </c>
      <c r="AF39" s="47">
        <v>29</v>
      </c>
      <c r="AG39" s="47">
        <v>30</v>
      </c>
      <c r="AH39" s="47">
        <v>31</v>
      </c>
      <c r="AI39" s="47">
        <v>32</v>
      </c>
      <c r="AJ39" s="47">
        <v>33</v>
      </c>
      <c r="AK39" s="47">
        <v>34</v>
      </c>
      <c r="AL39" s="47">
        <v>35</v>
      </c>
      <c r="AM39" s="47">
        <v>36</v>
      </c>
      <c r="AN39" s="47">
        <v>37</v>
      </c>
      <c r="AO39" s="47">
        <v>38</v>
      </c>
      <c r="AP39" s="47">
        <v>39</v>
      </c>
      <c r="AQ39" s="47">
        <v>40</v>
      </c>
    </row>
    <row r="40" spans="2:43" x14ac:dyDescent="0.3">
      <c r="B40" s="476"/>
      <c r="C40" s="291" t="s">
        <v>9</v>
      </c>
      <c r="D40" s="49">
        <f t="shared" ref="D40:AG40" si="36">D4</f>
        <v>2024</v>
      </c>
      <c r="E40" s="49">
        <f t="shared" si="36"/>
        <v>2025</v>
      </c>
      <c r="F40" s="49">
        <f t="shared" si="36"/>
        <v>2026</v>
      </c>
      <c r="G40" s="49">
        <f t="shared" si="36"/>
        <v>2027</v>
      </c>
      <c r="H40" s="49">
        <f t="shared" si="36"/>
        <v>2028</v>
      </c>
      <c r="I40" s="49">
        <f t="shared" si="36"/>
        <v>2029</v>
      </c>
      <c r="J40" s="49">
        <f t="shared" si="36"/>
        <v>2030</v>
      </c>
      <c r="K40" s="49">
        <f t="shared" si="36"/>
        <v>2031</v>
      </c>
      <c r="L40" s="49">
        <f t="shared" si="36"/>
        <v>2032</v>
      </c>
      <c r="M40" s="49">
        <f t="shared" si="36"/>
        <v>2033</v>
      </c>
      <c r="N40" s="49">
        <f t="shared" si="36"/>
        <v>2034</v>
      </c>
      <c r="O40" s="49">
        <f t="shared" si="36"/>
        <v>2035</v>
      </c>
      <c r="P40" s="49">
        <f t="shared" si="36"/>
        <v>2036</v>
      </c>
      <c r="Q40" s="49">
        <f t="shared" si="36"/>
        <v>2037</v>
      </c>
      <c r="R40" s="49">
        <f t="shared" si="36"/>
        <v>2038</v>
      </c>
      <c r="S40" s="49">
        <f t="shared" si="36"/>
        <v>2039</v>
      </c>
      <c r="T40" s="49">
        <f t="shared" si="36"/>
        <v>2040</v>
      </c>
      <c r="U40" s="49">
        <f t="shared" si="36"/>
        <v>2041</v>
      </c>
      <c r="V40" s="49">
        <f t="shared" si="36"/>
        <v>2042</v>
      </c>
      <c r="W40" s="49">
        <f t="shared" si="36"/>
        <v>2043</v>
      </c>
      <c r="X40" s="49">
        <f t="shared" si="36"/>
        <v>2044</v>
      </c>
      <c r="Y40" s="49">
        <f t="shared" si="36"/>
        <v>2045</v>
      </c>
      <c r="Z40" s="49">
        <f t="shared" si="36"/>
        <v>2046</v>
      </c>
      <c r="AA40" s="49">
        <f t="shared" si="36"/>
        <v>2047</v>
      </c>
      <c r="AB40" s="49">
        <f t="shared" si="36"/>
        <v>2048</v>
      </c>
      <c r="AC40" s="49">
        <f t="shared" si="36"/>
        <v>2049</v>
      </c>
      <c r="AD40" s="49">
        <f t="shared" si="36"/>
        <v>2050</v>
      </c>
      <c r="AE40" s="49">
        <f t="shared" si="36"/>
        <v>2051</v>
      </c>
      <c r="AF40" s="49">
        <f t="shared" si="36"/>
        <v>2052</v>
      </c>
      <c r="AG40" s="49">
        <f t="shared" si="36"/>
        <v>2053</v>
      </c>
      <c r="AH40" s="49">
        <f t="shared" ref="AH40:AQ40" si="37">AH4</f>
        <v>2054</v>
      </c>
      <c r="AI40" s="49">
        <f t="shared" si="37"/>
        <v>2055</v>
      </c>
      <c r="AJ40" s="49">
        <f t="shared" si="37"/>
        <v>2056</v>
      </c>
      <c r="AK40" s="49">
        <f t="shared" si="37"/>
        <v>2057</v>
      </c>
      <c r="AL40" s="49">
        <f t="shared" si="37"/>
        <v>2058</v>
      </c>
      <c r="AM40" s="49">
        <f t="shared" si="37"/>
        <v>2059</v>
      </c>
      <c r="AN40" s="49">
        <f t="shared" si="37"/>
        <v>2060</v>
      </c>
      <c r="AO40" s="49">
        <f t="shared" si="37"/>
        <v>2061</v>
      </c>
      <c r="AP40" s="49">
        <f t="shared" si="37"/>
        <v>2062</v>
      </c>
      <c r="AQ40" s="49">
        <f t="shared" si="37"/>
        <v>2063</v>
      </c>
    </row>
    <row r="41" spans="2:43" x14ac:dyDescent="0.3">
      <c r="B41" s="45" t="s">
        <v>398</v>
      </c>
      <c r="C41" s="51">
        <f t="shared" ref="C41:C47" si="38">SUM(D41:AQ41)</f>
        <v>0</v>
      </c>
      <c r="D41" s="162">
        <f>D29*Parametre!C220</f>
        <v>0</v>
      </c>
      <c r="E41" s="162">
        <f>E29*Parametre!D220</f>
        <v>0</v>
      </c>
      <c r="F41" s="162">
        <f>F29*Parametre!E220</f>
        <v>0</v>
      </c>
      <c r="G41" s="162">
        <f>G29*Parametre!F220</f>
        <v>0</v>
      </c>
      <c r="H41" s="162">
        <f>H29*Parametre!G220</f>
        <v>0</v>
      </c>
      <c r="I41" s="162">
        <f>I29*Parametre!H220</f>
        <v>0</v>
      </c>
      <c r="J41" s="162">
        <f>J29*Parametre!I220</f>
        <v>0</v>
      </c>
      <c r="K41" s="162">
        <f>K29*Parametre!J220</f>
        <v>0</v>
      </c>
      <c r="L41" s="162">
        <f>L29*Parametre!K220</f>
        <v>0</v>
      </c>
      <c r="M41" s="162">
        <f>M29*Parametre!L220</f>
        <v>0</v>
      </c>
      <c r="N41" s="162">
        <f>N29*Parametre!M220</f>
        <v>0</v>
      </c>
      <c r="O41" s="162">
        <f>O29*Parametre!N220</f>
        <v>0</v>
      </c>
      <c r="P41" s="162">
        <f>P29*Parametre!O220</f>
        <v>0</v>
      </c>
      <c r="Q41" s="162">
        <f>Q29*Parametre!P220</f>
        <v>0</v>
      </c>
      <c r="R41" s="162">
        <f>R29*Parametre!Q220</f>
        <v>0</v>
      </c>
      <c r="S41" s="162">
        <f>S29*Parametre!R220</f>
        <v>0</v>
      </c>
      <c r="T41" s="162">
        <f>T29*Parametre!S220</f>
        <v>0</v>
      </c>
      <c r="U41" s="162">
        <f>U29*Parametre!T220</f>
        <v>0</v>
      </c>
      <c r="V41" s="162">
        <f>V29*Parametre!U220</f>
        <v>0</v>
      </c>
      <c r="W41" s="162">
        <f>W29*Parametre!V220</f>
        <v>0</v>
      </c>
      <c r="X41" s="162">
        <f>X29*Parametre!W220</f>
        <v>0</v>
      </c>
      <c r="Y41" s="162">
        <f>Y29*Parametre!X220</f>
        <v>0</v>
      </c>
      <c r="Z41" s="162">
        <f>Z29*Parametre!Y220</f>
        <v>0</v>
      </c>
      <c r="AA41" s="162">
        <f>AA29*Parametre!Z220</f>
        <v>0</v>
      </c>
      <c r="AB41" s="162">
        <f>AB29*Parametre!AA220</f>
        <v>0</v>
      </c>
      <c r="AC41" s="162">
        <f>AC29*Parametre!AB220</f>
        <v>0</v>
      </c>
      <c r="AD41" s="162">
        <f>AD29*Parametre!AC220</f>
        <v>0</v>
      </c>
      <c r="AE41" s="162">
        <f>AE29*Parametre!AD220</f>
        <v>0</v>
      </c>
      <c r="AF41" s="162">
        <f>AF29*Parametre!AE220</f>
        <v>0</v>
      </c>
      <c r="AG41" s="162">
        <f>AG29*Parametre!AF220</f>
        <v>0</v>
      </c>
      <c r="AH41" s="162">
        <f>AH29*Parametre!AG220</f>
        <v>0</v>
      </c>
      <c r="AI41" s="162">
        <f>AI29*Parametre!AH220</f>
        <v>0</v>
      </c>
      <c r="AJ41" s="162">
        <f>AJ29*Parametre!AI220</f>
        <v>0</v>
      </c>
      <c r="AK41" s="162">
        <f>AK29*Parametre!AJ220</f>
        <v>0</v>
      </c>
      <c r="AL41" s="162">
        <f>AL29*Parametre!AK220</f>
        <v>0</v>
      </c>
      <c r="AM41" s="162">
        <f>AM29*Parametre!AL220</f>
        <v>0</v>
      </c>
      <c r="AN41" s="162">
        <f>AN29*Parametre!AM220</f>
        <v>0</v>
      </c>
      <c r="AO41" s="162">
        <f>AO29*Parametre!AN220</f>
        <v>0</v>
      </c>
      <c r="AP41" s="162">
        <f>AP29*Parametre!AO220</f>
        <v>0</v>
      </c>
      <c r="AQ41" s="162">
        <f>AQ29*Parametre!AP220</f>
        <v>0</v>
      </c>
    </row>
    <row r="42" spans="2:43" x14ac:dyDescent="0.3">
      <c r="B42" s="45" t="s">
        <v>399</v>
      </c>
      <c r="C42" s="51">
        <f t="shared" si="38"/>
        <v>0</v>
      </c>
      <c r="D42" s="162">
        <f>D30*Parametre!C221</f>
        <v>0</v>
      </c>
      <c r="E42" s="162">
        <f>E30*Parametre!D221</f>
        <v>0</v>
      </c>
      <c r="F42" s="162">
        <f>F30*Parametre!E221</f>
        <v>0</v>
      </c>
      <c r="G42" s="162">
        <f>G30*Parametre!F221</f>
        <v>0</v>
      </c>
      <c r="H42" s="162">
        <f>H30*Parametre!G221</f>
        <v>0</v>
      </c>
      <c r="I42" s="162">
        <f>I30*Parametre!H221</f>
        <v>0</v>
      </c>
      <c r="J42" s="162">
        <f>J30*Parametre!I221</f>
        <v>0</v>
      </c>
      <c r="K42" s="162">
        <f>K30*Parametre!J221</f>
        <v>0</v>
      </c>
      <c r="L42" s="162">
        <f>L30*Parametre!K221</f>
        <v>0</v>
      </c>
      <c r="M42" s="162">
        <f>M30*Parametre!L221</f>
        <v>0</v>
      </c>
      <c r="N42" s="162">
        <f>N30*Parametre!M221</f>
        <v>0</v>
      </c>
      <c r="O42" s="162">
        <f>O30*Parametre!N221</f>
        <v>0</v>
      </c>
      <c r="P42" s="162">
        <f>P30*Parametre!O221</f>
        <v>0</v>
      </c>
      <c r="Q42" s="162">
        <f>Q30*Parametre!P221</f>
        <v>0</v>
      </c>
      <c r="R42" s="162">
        <f>R30*Parametre!Q221</f>
        <v>0</v>
      </c>
      <c r="S42" s="162">
        <f>S30*Parametre!R221</f>
        <v>0</v>
      </c>
      <c r="T42" s="162">
        <f>T30*Parametre!S221</f>
        <v>0</v>
      </c>
      <c r="U42" s="162">
        <f>U30*Parametre!T221</f>
        <v>0</v>
      </c>
      <c r="V42" s="162">
        <f>V30*Parametre!U221</f>
        <v>0</v>
      </c>
      <c r="W42" s="162">
        <f>W30*Parametre!V221</f>
        <v>0</v>
      </c>
      <c r="X42" s="162">
        <f>X30*Parametre!W221</f>
        <v>0</v>
      </c>
      <c r="Y42" s="162">
        <f>Y30*Parametre!X221</f>
        <v>0</v>
      </c>
      <c r="Z42" s="162">
        <f>Z30*Parametre!Y221</f>
        <v>0</v>
      </c>
      <c r="AA42" s="162">
        <f>AA30*Parametre!Z221</f>
        <v>0</v>
      </c>
      <c r="AB42" s="162">
        <f>AB30*Parametre!AA221</f>
        <v>0</v>
      </c>
      <c r="AC42" s="162">
        <f>AC30*Parametre!AB221</f>
        <v>0</v>
      </c>
      <c r="AD42" s="162">
        <f>AD30*Parametre!AC221</f>
        <v>0</v>
      </c>
      <c r="AE42" s="162">
        <f>AE30*Parametre!AD221</f>
        <v>0</v>
      </c>
      <c r="AF42" s="162">
        <f>AF30*Parametre!AE221</f>
        <v>0</v>
      </c>
      <c r="AG42" s="162">
        <f>AG30*Parametre!AF221</f>
        <v>0</v>
      </c>
      <c r="AH42" s="162">
        <f>AH30*Parametre!AG221</f>
        <v>0</v>
      </c>
      <c r="AI42" s="162">
        <f>AI30*Parametre!AH221</f>
        <v>0</v>
      </c>
      <c r="AJ42" s="162">
        <f>AJ30*Parametre!AI221</f>
        <v>0</v>
      </c>
      <c r="AK42" s="162">
        <f>AK30*Parametre!AJ221</f>
        <v>0</v>
      </c>
      <c r="AL42" s="162">
        <f>AL30*Parametre!AK221</f>
        <v>0</v>
      </c>
      <c r="AM42" s="162">
        <f>AM30*Parametre!AL221</f>
        <v>0</v>
      </c>
      <c r="AN42" s="162">
        <f>AN30*Parametre!AM221</f>
        <v>0</v>
      </c>
      <c r="AO42" s="162">
        <f>AO30*Parametre!AN221</f>
        <v>0</v>
      </c>
      <c r="AP42" s="162">
        <f>AP30*Parametre!AO221</f>
        <v>0</v>
      </c>
      <c r="AQ42" s="162">
        <f>AQ30*Parametre!AP221</f>
        <v>0</v>
      </c>
    </row>
    <row r="43" spans="2:43" x14ac:dyDescent="0.3">
      <c r="B43" s="45" t="s">
        <v>400</v>
      </c>
      <c r="C43" s="51">
        <f t="shared" si="38"/>
        <v>0</v>
      </c>
      <c r="D43" s="162">
        <f>D31*Parametre!C222</f>
        <v>0</v>
      </c>
      <c r="E43" s="162">
        <f>E31*Parametre!D222</f>
        <v>0</v>
      </c>
      <c r="F43" s="162">
        <f>F31*Parametre!E222</f>
        <v>0</v>
      </c>
      <c r="G43" s="162">
        <f>G31*Parametre!F222</f>
        <v>0</v>
      </c>
      <c r="H43" s="162">
        <f>H31*Parametre!G222</f>
        <v>0</v>
      </c>
      <c r="I43" s="162">
        <f>I31*Parametre!H222</f>
        <v>0</v>
      </c>
      <c r="J43" s="162">
        <f>J31*Parametre!I222</f>
        <v>0</v>
      </c>
      <c r="K43" s="162">
        <f>K31*Parametre!J222</f>
        <v>0</v>
      </c>
      <c r="L43" s="162">
        <f>L31*Parametre!K222</f>
        <v>0</v>
      </c>
      <c r="M43" s="162">
        <f>M31*Parametre!L222</f>
        <v>0</v>
      </c>
      <c r="N43" s="162">
        <f>N31*Parametre!M222</f>
        <v>0</v>
      </c>
      <c r="O43" s="162">
        <f>O31*Parametre!N222</f>
        <v>0</v>
      </c>
      <c r="P43" s="162">
        <f>P31*Parametre!O222</f>
        <v>0</v>
      </c>
      <c r="Q43" s="162">
        <f>Q31*Parametre!P222</f>
        <v>0</v>
      </c>
      <c r="R43" s="162">
        <f>R31*Parametre!Q222</f>
        <v>0</v>
      </c>
      <c r="S43" s="162">
        <f>S31*Parametre!R222</f>
        <v>0</v>
      </c>
      <c r="T43" s="162">
        <f>T31*Parametre!S222</f>
        <v>0</v>
      </c>
      <c r="U43" s="162">
        <f>U31*Parametre!T222</f>
        <v>0</v>
      </c>
      <c r="V43" s="162">
        <f>V31*Parametre!U222</f>
        <v>0</v>
      </c>
      <c r="W43" s="162">
        <f>W31*Parametre!V222</f>
        <v>0</v>
      </c>
      <c r="X43" s="162">
        <f>X31*Parametre!W222</f>
        <v>0</v>
      </c>
      <c r="Y43" s="162">
        <f>Y31*Parametre!X222</f>
        <v>0</v>
      </c>
      <c r="Z43" s="162">
        <f>Z31*Parametre!Y222</f>
        <v>0</v>
      </c>
      <c r="AA43" s="162">
        <f>AA31*Parametre!Z222</f>
        <v>0</v>
      </c>
      <c r="AB43" s="162">
        <f>AB31*Parametre!AA222</f>
        <v>0</v>
      </c>
      <c r="AC43" s="162">
        <f>AC31*Parametre!AB222</f>
        <v>0</v>
      </c>
      <c r="AD43" s="162">
        <f>AD31*Parametre!AC222</f>
        <v>0</v>
      </c>
      <c r="AE43" s="162">
        <f>AE31*Parametre!AD222</f>
        <v>0</v>
      </c>
      <c r="AF43" s="162">
        <f>AF31*Parametre!AE222</f>
        <v>0</v>
      </c>
      <c r="AG43" s="162">
        <f>AG31*Parametre!AF222</f>
        <v>0</v>
      </c>
      <c r="AH43" s="162">
        <f>AH31*Parametre!AG222</f>
        <v>0</v>
      </c>
      <c r="AI43" s="162">
        <f>AI31*Parametre!AH222</f>
        <v>0</v>
      </c>
      <c r="AJ43" s="162">
        <f>AJ31*Parametre!AI222</f>
        <v>0</v>
      </c>
      <c r="AK43" s="162">
        <f>AK31*Parametre!AJ222</f>
        <v>0</v>
      </c>
      <c r="AL43" s="162">
        <f>AL31*Parametre!AK222</f>
        <v>0</v>
      </c>
      <c r="AM43" s="162">
        <f>AM31*Parametre!AL222</f>
        <v>0</v>
      </c>
      <c r="AN43" s="162">
        <f>AN31*Parametre!AM222</f>
        <v>0</v>
      </c>
      <c r="AO43" s="162">
        <f>AO31*Parametre!AN222</f>
        <v>0</v>
      </c>
      <c r="AP43" s="162">
        <f>AP31*Parametre!AO222</f>
        <v>0</v>
      </c>
      <c r="AQ43" s="162">
        <f>AQ31*Parametre!AP222</f>
        <v>0</v>
      </c>
    </row>
    <row r="44" spans="2:43" x14ac:dyDescent="0.3">
      <c r="B44" s="45" t="s">
        <v>401</v>
      </c>
      <c r="C44" s="51">
        <f t="shared" si="38"/>
        <v>0</v>
      </c>
      <c r="D44" s="162">
        <f>D32*Parametre!C223</f>
        <v>0</v>
      </c>
      <c r="E44" s="162">
        <f>E32*Parametre!D223</f>
        <v>0</v>
      </c>
      <c r="F44" s="162">
        <f>F32*Parametre!E223</f>
        <v>0</v>
      </c>
      <c r="G44" s="162">
        <f>G32*Parametre!F223</f>
        <v>0</v>
      </c>
      <c r="H44" s="162">
        <f>H32*Parametre!G223</f>
        <v>0</v>
      </c>
      <c r="I44" s="162">
        <f>I32*Parametre!H223</f>
        <v>0</v>
      </c>
      <c r="J44" s="162">
        <f>J32*Parametre!I223</f>
        <v>0</v>
      </c>
      <c r="K44" s="162">
        <f>K32*Parametre!J223</f>
        <v>0</v>
      </c>
      <c r="L44" s="162">
        <f>L32*Parametre!K223</f>
        <v>0</v>
      </c>
      <c r="M44" s="162">
        <f>M32*Parametre!L223</f>
        <v>0</v>
      </c>
      <c r="N44" s="162">
        <f>N32*Parametre!M223</f>
        <v>0</v>
      </c>
      <c r="O44" s="162">
        <f>O32*Parametre!N223</f>
        <v>0</v>
      </c>
      <c r="P44" s="162">
        <f>P32*Parametre!O223</f>
        <v>0</v>
      </c>
      <c r="Q44" s="162">
        <f>Q32*Parametre!P223</f>
        <v>0</v>
      </c>
      <c r="R44" s="162">
        <f>R32*Parametre!Q223</f>
        <v>0</v>
      </c>
      <c r="S44" s="162">
        <f>S32*Parametre!R223</f>
        <v>0</v>
      </c>
      <c r="T44" s="162">
        <f>T32*Parametre!S223</f>
        <v>0</v>
      </c>
      <c r="U44" s="162">
        <f>U32*Parametre!T223</f>
        <v>0</v>
      </c>
      <c r="V44" s="162">
        <f>V32*Parametre!U223</f>
        <v>0</v>
      </c>
      <c r="W44" s="162">
        <f>W32*Parametre!V223</f>
        <v>0</v>
      </c>
      <c r="X44" s="162">
        <f>X32*Parametre!W223</f>
        <v>0</v>
      </c>
      <c r="Y44" s="162">
        <f>Y32*Parametre!X223</f>
        <v>0</v>
      </c>
      <c r="Z44" s="162">
        <f>Z32*Parametre!Y223</f>
        <v>0</v>
      </c>
      <c r="AA44" s="162">
        <f>AA32*Parametre!Z223</f>
        <v>0</v>
      </c>
      <c r="AB44" s="162">
        <f>AB32*Parametre!AA223</f>
        <v>0</v>
      </c>
      <c r="AC44" s="162">
        <f>AC32*Parametre!AB223</f>
        <v>0</v>
      </c>
      <c r="AD44" s="162">
        <f>AD32*Parametre!AC223</f>
        <v>0</v>
      </c>
      <c r="AE44" s="162">
        <f>AE32*Parametre!AD223</f>
        <v>0</v>
      </c>
      <c r="AF44" s="162">
        <f>AF32*Parametre!AE223</f>
        <v>0</v>
      </c>
      <c r="AG44" s="162">
        <f>AG32*Parametre!AF223</f>
        <v>0</v>
      </c>
      <c r="AH44" s="162">
        <f>AH32*Parametre!AG223</f>
        <v>0</v>
      </c>
      <c r="AI44" s="162">
        <f>AI32*Parametre!AH223</f>
        <v>0</v>
      </c>
      <c r="AJ44" s="162">
        <f>AJ32*Parametre!AI223</f>
        <v>0</v>
      </c>
      <c r="AK44" s="162">
        <f>AK32*Parametre!AJ223</f>
        <v>0</v>
      </c>
      <c r="AL44" s="162">
        <f>AL32*Parametre!AK223</f>
        <v>0</v>
      </c>
      <c r="AM44" s="162">
        <f>AM32*Parametre!AL223</f>
        <v>0</v>
      </c>
      <c r="AN44" s="162">
        <f>AN32*Parametre!AM223</f>
        <v>0</v>
      </c>
      <c r="AO44" s="162">
        <f>AO32*Parametre!AN223</f>
        <v>0</v>
      </c>
      <c r="AP44" s="162">
        <f>AP32*Parametre!AO223</f>
        <v>0</v>
      </c>
      <c r="AQ44" s="162">
        <f>AQ32*Parametre!AP223</f>
        <v>0</v>
      </c>
    </row>
    <row r="45" spans="2:43" x14ac:dyDescent="0.3">
      <c r="B45" s="45" t="s">
        <v>402</v>
      </c>
      <c r="C45" s="51">
        <f t="shared" si="38"/>
        <v>0</v>
      </c>
      <c r="D45" s="162">
        <f>D33*Parametre!C224</f>
        <v>0</v>
      </c>
      <c r="E45" s="162">
        <f>E33*Parametre!D224</f>
        <v>0</v>
      </c>
      <c r="F45" s="162">
        <f>F33*Parametre!E224</f>
        <v>0</v>
      </c>
      <c r="G45" s="162">
        <f>G33*Parametre!F224</f>
        <v>0</v>
      </c>
      <c r="H45" s="162">
        <f>H33*Parametre!G224</f>
        <v>0</v>
      </c>
      <c r="I45" s="162">
        <f>I33*Parametre!H224</f>
        <v>0</v>
      </c>
      <c r="J45" s="162">
        <f>J33*Parametre!I224</f>
        <v>0</v>
      </c>
      <c r="K45" s="162">
        <f>K33*Parametre!J224</f>
        <v>0</v>
      </c>
      <c r="L45" s="162">
        <f>L33*Parametre!K224</f>
        <v>0</v>
      </c>
      <c r="M45" s="162">
        <f>M33*Parametre!L224</f>
        <v>0</v>
      </c>
      <c r="N45" s="162">
        <f>N33*Parametre!M224</f>
        <v>0</v>
      </c>
      <c r="O45" s="162">
        <f>O33*Parametre!N224</f>
        <v>0</v>
      </c>
      <c r="P45" s="162">
        <f>P33*Parametre!O224</f>
        <v>0</v>
      </c>
      <c r="Q45" s="162">
        <f>Q33*Parametre!P224</f>
        <v>0</v>
      </c>
      <c r="R45" s="162">
        <f>R33*Parametre!Q224</f>
        <v>0</v>
      </c>
      <c r="S45" s="162">
        <f>S33*Parametre!R224</f>
        <v>0</v>
      </c>
      <c r="T45" s="162">
        <f>T33*Parametre!S224</f>
        <v>0</v>
      </c>
      <c r="U45" s="162">
        <f>U33*Parametre!T224</f>
        <v>0</v>
      </c>
      <c r="V45" s="162">
        <f>V33*Parametre!U224</f>
        <v>0</v>
      </c>
      <c r="W45" s="162">
        <f>W33*Parametre!V224</f>
        <v>0</v>
      </c>
      <c r="X45" s="162">
        <f>X33*Parametre!W224</f>
        <v>0</v>
      </c>
      <c r="Y45" s="162">
        <f>Y33*Parametre!X224</f>
        <v>0</v>
      </c>
      <c r="Z45" s="162">
        <f>Z33*Parametre!Y224</f>
        <v>0</v>
      </c>
      <c r="AA45" s="162">
        <f>AA33*Parametre!Z224</f>
        <v>0</v>
      </c>
      <c r="AB45" s="162">
        <f>AB33*Parametre!AA224</f>
        <v>0</v>
      </c>
      <c r="AC45" s="162">
        <f>AC33*Parametre!AB224</f>
        <v>0</v>
      </c>
      <c r="AD45" s="162">
        <f>AD33*Parametre!AC224</f>
        <v>0</v>
      </c>
      <c r="AE45" s="162">
        <f>AE33*Parametre!AD224</f>
        <v>0</v>
      </c>
      <c r="AF45" s="162">
        <f>AF33*Parametre!AE224</f>
        <v>0</v>
      </c>
      <c r="AG45" s="162">
        <f>AG33*Parametre!AF224</f>
        <v>0</v>
      </c>
      <c r="AH45" s="162">
        <f>AH33*Parametre!AG224</f>
        <v>0</v>
      </c>
      <c r="AI45" s="162">
        <f>AI33*Parametre!AH224</f>
        <v>0</v>
      </c>
      <c r="AJ45" s="162">
        <f>AJ33*Parametre!AI224</f>
        <v>0</v>
      </c>
      <c r="AK45" s="162">
        <f>AK33*Parametre!AJ224</f>
        <v>0</v>
      </c>
      <c r="AL45" s="162">
        <f>AL33*Parametre!AK224</f>
        <v>0</v>
      </c>
      <c r="AM45" s="162">
        <f>AM33*Parametre!AL224</f>
        <v>0</v>
      </c>
      <c r="AN45" s="162">
        <f>AN33*Parametre!AM224</f>
        <v>0</v>
      </c>
      <c r="AO45" s="162">
        <f>AO33*Parametre!AN224</f>
        <v>0</v>
      </c>
      <c r="AP45" s="162">
        <f>AP33*Parametre!AO224</f>
        <v>0</v>
      </c>
      <c r="AQ45" s="162">
        <f>AQ33*Parametre!AP224</f>
        <v>0</v>
      </c>
    </row>
    <row r="46" spans="2:43" x14ac:dyDescent="0.3">
      <c r="B46" s="45" t="s">
        <v>403</v>
      </c>
      <c r="C46" s="51">
        <f t="shared" si="38"/>
        <v>0</v>
      </c>
      <c r="D46" s="162">
        <f>D34*Parametre!C225</f>
        <v>0</v>
      </c>
      <c r="E46" s="162">
        <f>E34*Parametre!D225</f>
        <v>0</v>
      </c>
      <c r="F46" s="162">
        <f>F34*Parametre!E225</f>
        <v>0</v>
      </c>
      <c r="G46" s="162">
        <f>G34*Parametre!F225</f>
        <v>0</v>
      </c>
      <c r="H46" s="162">
        <f>H34*Parametre!G225</f>
        <v>0</v>
      </c>
      <c r="I46" s="162">
        <f>I34*Parametre!H225</f>
        <v>0</v>
      </c>
      <c r="J46" s="162">
        <f>J34*Parametre!I225</f>
        <v>0</v>
      </c>
      <c r="K46" s="162">
        <f>K34*Parametre!J225</f>
        <v>0</v>
      </c>
      <c r="L46" s="162">
        <f>L34*Parametre!K225</f>
        <v>0</v>
      </c>
      <c r="M46" s="162">
        <f>M34*Parametre!L225</f>
        <v>0</v>
      </c>
      <c r="N46" s="162">
        <f>N34*Parametre!M225</f>
        <v>0</v>
      </c>
      <c r="O46" s="162">
        <f>O34*Parametre!N225</f>
        <v>0</v>
      </c>
      <c r="P46" s="162">
        <f>P34*Parametre!O225</f>
        <v>0</v>
      </c>
      <c r="Q46" s="162">
        <f>Q34*Parametre!P225</f>
        <v>0</v>
      </c>
      <c r="R46" s="162">
        <f>R34*Parametre!Q225</f>
        <v>0</v>
      </c>
      <c r="S46" s="162">
        <f>S34*Parametre!R225</f>
        <v>0</v>
      </c>
      <c r="T46" s="162">
        <f>T34*Parametre!S225</f>
        <v>0</v>
      </c>
      <c r="U46" s="162">
        <f>U34*Parametre!T225</f>
        <v>0</v>
      </c>
      <c r="V46" s="162">
        <f>V34*Parametre!U225</f>
        <v>0</v>
      </c>
      <c r="W46" s="162">
        <f>W34*Parametre!V225</f>
        <v>0</v>
      </c>
      <c r="X46" s="162">
        <f>X34*Parametre!W225</f>
        <v>0</v>
      </c>
      <c r="Y46" s="162">
        <f>Y34*Parametre!X225</f>
        <v>0</v>
      </c>
      <c r="Z46" s="162">
        <f>Z34*Parametre!Y225</f>
        <v>0</v>
      </c>
      <c r="AA46" s="162">
        <f>AA34*Parametre!Z225</f>
        <v>0</v>
      </c>
      <c r="AB46" s="162">
        <f>AB34*Parametre!AA225</f>
        <v>0</v>
      </c>
      <c r="AC46" s="162">
        <f>AC34*Parametre!AB225</f>
        <v>0</v>
      </c>
      <c r="AD46" s="162">
        <f>AD34*Parametre!AC225</f>
        <v>0</v>
      </c>
      <c r="AE46" s="162">
        <f>AE34*Parametre!AD225</f>
        <v>0</v>
      </c>
      <c r="AF46" s="162">
        <f>AF34*Parametre!AE225</f>
        <v>0</v>
      </c>
      <c r="AG46" s="162">
        <f>AG34*Parametre!AF225</f>
        <v>0</v>
      </c>
      <c r="AH46" s="162">
        <f>AH34*Parametre!AG225</f>
        <v>0</v>
      </c>
      <c r="AI46" s="162">
        <f>AI34*Parametre!AH225</f>
        <v>0</v>
      </c>
      <c r="AJ46" s="162">
        <f>AJ34*Parametre!AI225</f>
        <v>0</v>
      </c>
      <c r="AK46" s="162">
        <f>AK34*Parametre!AJ225</f>
        <v>0</v>
      </c>
      <c r="AL46" s="162">
        <f>AL34*Parametre!AK225</f>
        <v>0</v>
      </c>
      <c r="AM46" s="162">
        <f>AM34*Parametre!AL225</f>
        <v>0</v>
      </c>
      <c r="AN46" s="162">
        <f>AN34*Parametre!AM225</f>
        <v>0</v>
      </c>
      <c r="AO46" s="162">
        <f>AO34*Parametre!AN225</f>
        <v>0</v>
      </c>
      <c r="AP46" s="162">
        <f>AP34*Parametre!AO225</f>
        <v>0</v>
      </c>
      <c r="AQ46" s="162">
        <f>AQ34*Parametre!AP225</f>
        <v>0</v>
      </c>
    </row>
    <row r="47" spans="2:43" x14ac:dyDescent="0.3">
      <c r="B47" s="220" t="s">
        <v>72</v>
      </c>
      <c r="C47" s="221">
        <f t="shared" si="38"/>
        <v>0</v>
      </c>
      <c r="D47" s="222">
        <f t="shared" ref="D47:AG47" si="39">SUM(D41:D46)</f>
        <v>0</v>
      </c>
      <c r="E47" s="221">
        <f t="shared" si="39"/>
        <v>0</v>
      </c>
      <c r="F47" s="221">
        <f t="shared" si="39"/>
        <v>0</v>
      </c>
      <c r="G47" s="221">
        <f t="shared" si="39"/>
        <v>0</v>
      </c>
      <c r="H47" s="221">
        <f t="shared" si="39"/>
        <v>0</v>
      </c>
      <c r="I47" s="221">
        <f t="shared" si="39"/>
        <v>0</v>
      </c>
      <c r="J47" s="221">
        <f t="shared" si="39"/>
        <v>0</v>
      </c>
      <c r="K47" s="221">
        <f t="shared" si="39"/>
        <v>0</v>
      </c>
      <c r="L47" s="221">
        <f t="shared" si="39"/>
        <v>0</v>
      </c>
      <c r="M47" s="221">
        <f t="shared" si="39"/>
        <v>0</v>
      </c>
      <c r="N47" s="221">
        <f t="shared" si="39"/>
        <v>0</v>
      </c>
      <c r="O47" s="221">
        <f t="shared" si="39"/>
        <v>0</v>
      </c>
      <c r="P47" s="221">
        <f t="shared" si="39"/>
        <v>0</v>
      </c>
      <c r="Q47" s="221">
        <f t="shared" si="39"/>
        <v>0</v>
      </c>
      <c r="R47" s="221">
        <f t="shared" si="39"/>
        <v>0</v>
      </c>
      <c r="S47" s="221">
        <f t="shared" si="39"/>
        <v>0</v>
      </c>
      <c r="T47" s="221">
        <f t="shared" si="39"/>
        <v>0</v>
      </c>
      <c r="U47" s="221">
        <f t="shared" si="39"/>
        <v>0</v>
      </c>
      <c r="V47" s="221">
        <f t="shared" si="39"/>
        <v>0</v>
      </c>
      <c r="W47" s="221">
        <f t="shared" si="39"/>
        <v>0</v>
      </c>
      <c r="X47" s="221">
        <f t="shared" si="39"/>
        <v>0</v>
      </c>
      <c r="Y47" s="221">
        <f t="shared" si="39"/>
        <v>0</v>
      </c>
      <c r="Z47" s="221">
        <f t="shared" si="39"/>
        <v>0</v>
      </c>
      <c r="AA47" s="221">
        <f t="shared" si="39"/>
        <v>0</v>
      </c>
      <c r="AB47" s="221">
        <f t="shared" si="39"/>
        <v>0</v>
      </c>
      <c r="AC47" s="221">
        <f t="shared" si="39"/>
        <v>0</v>
      </c>
      <c r="AD47" s="221">
        <f t="shared" si="39"/>
        <v>0</v>
      </c>
      <c r="AE47" s="221">
        <f t="shared" si="39"/>
        <v>0</v>
      </c>
      <c r="AF47" s="221">
        <f t="shared" si="39"/>
        <v>0</v>
      </c>
      <c r="AG47" s="221">
        <f t="shared" si="39"/>
        <v>0</v>
      </c>
      <c r="AH47" s="221">
        <f t="shared" ref="AH47:AQ47" si="40">SUM(AH41:AH46)</f>
        <v>0</v>
      </c>
      <c r="AI47" s="221">
        <f t="shared" si="40"/>
        <v>0</v>
      </c>
      <c r="AJ47" s="221">
        <f t="shared" si="40"/>
        <v>0</v>
      </c>
      <c r="AK47" s="221">
        <f t="shared" si="40"/>
        <v>0</v>
      </c>
      <c r="AL47" s="221">
        <f t="shared" si="40"/>
        <v>0</v>
      </c>
      <c r="AM47" s="221">
        <f t="shared" si="40"/>
        <v>0</v>
      </c>
      <c r="AN47" s="221">
        <f t="shared" si="40"/>
        <v>0</v>
      </c>
      <c r="AO47" s="221">
        <f t="shared" si="40"/>
        <v>0</v>
      </c>
      <c r="AP47" s="221">
        <f t="shared" si="40"/>
        <v>0</v>
      </c>
      <c r="AQ47" s="221">
        <f t="shared" si="40"/>
        <v>0</v>
      </c>
    </row>
  </sheetData>
  <mergeCells count="1">
    <mergeCell ref="B39:B40"/>
  </mergeCells>
  <pageMargins left="0.19687499999999999" right="0.19687499999999999" top="1" bottom="0.79479166666666667" header="0.5" footer="0.5"/>
  <pageSetup paperSize="9" scale="75" orientation="landscape" r:id="rId1"/>
  <headerFooter alignWithMargins="0">
    <oddHeader>&amp;LPríloha 7: Štandardné tabuľky - Cesty
&amp;"Arial,Tučné"&amp;12 10 Náklady na emisie</oddHeader>
    <oddFooter>Strana &amp;P z &amp;N</oddFooter>
  </headerFooter>
  <ignoredErrors>
    <ignoredError sqref="D11" formulaRange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</sheetPr>
  <dimension ref="B2:AQ83"/>
  <sheetViews>
    <sheetView zoomScale="90" zoomScaleNormal="90" workbookViewId="0">
      <selection activeCell="B68" sqref="B68"/>
    </sheetView>
  </sheetViews>
  <sheetFormatPr defaultColWidth="9.1328125" defaultRowHeight="10.15" x14ac:dyDescent="0.3"/>
  <cols>
    <col min="1" max="1" width="3.796875" style="396" customWidth="1"/>
    <col min="2" max="2" width="39.6640625" style="396" customWidth="1"/>
    <col min="3" max="3" width="11.796875" style="396" customWidth="1"/>
    <col min="4" max="43" width="4.796875" style="396" bestFit="1" customWidth="1"/>
    <col min="44" max="16384" width="9.1328125" style="396"/>
  </cols>
  <sheetData>
    <row r="2" spans="2:43" x14ac:dyDescent="0.3">
      <c r="B2" s="395"/>
      <c r="C2" s="395"/>
      <c r="D2" s="395" t="s">
        <v>10</v>
      </c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  <c r="W2" s="395"/>
      <c r="X2" s="395"/>
      <c r="Y2" s="395"/>
      <c r="Z2" s="395"/>
      <c r="AA2" s="395"/>
      <c r="AB2" s="395"/>
      <c r="AC2" s="395"/>
      <c r="AD2" s="395"/>
      <c r="AE2" s="395"/>
      <c r="AF2" s="395"/>
      <c r="AG2" s="395"/>
      <c r="AH2" s="395"/>
      <c r="AI2" s="395"/>
      <c r="AJ2" s="395"/>
      <c r="AK2" s="395"/>
      <c r="AL2" s="395"/>
      <c r="AM2" s="395"/>
      <c r="AN2" s="395"/>
      <c r="AO2" s="395"/>
      <c r="AP2" s="395"/>
      <c r="AQ2" s="395"/>
    </row>
    <row r="3" spans="2:43" x14ac:dyDescent="0.3">
      <c r="B3" s="397" t="s">
        <v>712</v>
      </c>
      <c r="C3" s="397"/>
      <c r="D3" s="398">
        <v>1</v>
      </c>
      <c r="E3" s="398">
        <v>2</v>
      </c>
      <c r="F3" s="398">
        <v>3</v>
      </c>
      <c r="G3" s="398">
        <v>4</v>
      </c>
      <c r="H3" s="398">
        <v>5</v>
      </c>
      <c r="I3" s="398">
        <v>6</v>
      </c>
      <c r="J3" s="398">
        <v>7</v>
      </c>
      <c r="K3" s="398">
        <v>8</v>
      </c>
      <c r="L3" s="398">
        <v>9</v>
      </c>
      <c r="M3" s="398">
        <v>10</v>
      </c>
      <c r="N3" s="398">
        <v>11</v>
      </c>
      <c r="O3" s="398">
        <v>12</v>
      </c>
      <c r="P3" s="398">
        <v>13</v>
      </c>
      <c r="Q3" s="398">
        <v>14</v>
      </c>
      <c r="R3" s="398">
        <v>15</v>
      </c>
      <c r="S3" s="398">
        <v>16</v>
      </c>
      <c r="T3" s="398">
        <v>17</v>
      </c>
      <c r="U3" s="398">
        <v>18</v>
      </c>
      <c r="V3" s="398">
        <v>19</v>
      </c>
      <c r="W3" s="398">
        <v>20</v>
      </c>
      <c r="X3" s="398">
        <v>21</v>
      </c>
      <c r="Y3" s="398">
        <v>22</v>
      </c>
      <c r="Z3" s="398">
        <v>23</v>
      </c>
      <c r="AA3" s="398">
        <v>24</v>
      </c>
      <c r="AB3" s="398">
        <v>25</v>
      </c>
      <c r="AC3" s="398">
        <v>26</v>
      </c>
      <c r="AD3" s="398">
        <v>27</v>
      </c>
      <c r="AE3" s="398">
        <v>28</v>
      </c>
      <c r="AF3" s="398">
        <v>29</v>
      </c>
      <c r="AG3" s="398">
        <v>30</v>
      </c>
      <c r="AH3" s="398">
        <v>31</v>
      </c>
      <c r="AI3" s="398">
        <v>32</v>
      </c>
      <c r="AJ3" s="398">
        <v>33</v>
      </c>
      <c r="AK3" s="398">
        <v>34</v>
      </c>
      <c r="AL3" s="398">
        <v>35</v>
      </c>
      <c r="AM3" s="398">
        <v>36</v>
      </c>
      <c r="AN3" s="398">
        <v>37</v>
      </c>
      <c r="AO3" s="398">
        <v>38</v>
      </c>
      <c r="AP3" s="398">
        <v>39</v>
      </c>
      <c r="AQ3" s="398">
        <v>40</v>
      </c>
    </row>
    <row r="4" spans="2:43" x14ac:dyDescent="0.3">
      <c r="B4" s="399" t="s">
        <v>38</v>
      </c>
      <c r="C4" s="400" t="s">
        <v>9</v>
      </c>
      <c r="D4" s="401">
        <f>Parametre!C13</f>
        <v>2024</v>
      </c>
      <c r="E4" s="401">
        <f>D4+$D$3</f>
        <v>2025</v>
      </c>
      <c r="F4" s="401">
        <f t="shared" ref="F4:AQ4" si="0">E4+$D$3</f>
        <v>2026</v>
      </c>
      <c r="G4" s="401">
        <f t="shared" si="0"/>
        <v>2027</v>
      </c>
      <c r="H4" s="401">
        <f t="shared" si="0"/>
        <v>2028</v>
      </c>
      <c r="I4" s="401">
        <f t="shared" si="0"/>
        <v>2029</v>
      </c>
      <c r="J4" s="401">
        <f t="shared" si="0"/>
        <v>2030</v>
      </c>
      <c r="K4" s="401">
        <f t="shared" si="0"/>
        <v>2031</v>
      </c>
      <c r="L4" s="401">
        <f t="shared" si="0"/>
        <v>2032</v>
      </c>
      <c r="M4" s="401">
        <f t="shared" si="0"/>
        <v>2033</v>
      </c>
      <c r="N4" s="401">
        <f t="shared" si="0"/>
        <v>2034</v>
      </c>
      <c r="O4" s="401">
        <f t="shared" si="0"/>
        <v>2035</v>
      </c>
      <c r="P4" s="401">
        <f t="shared" si="0"/>
        <v>2036</v>
      </c>
      <c r="Q4" s="401">
        <f t="shared" si="0"/>
        <v>2037</v>
      </c>
      <c r="R4" s="401">
        <f t="shared" si="0"/>
        <v>2038</v>
      </c>
      <c r="S4" s="401">
        <f t="shared" si="0"/>
        <v>2039</v>
      </c>
      <c r="T4" s="401">
        <f t="shared" si="0"/>
        <v>2040</v>
      </c>
      <c r="U4" s="401">
        <f t="shared" si="0"/>
        <v>2041</v>
      </c>
      <c r="V4" s="401">
        <f t="shared" si="0"/>
        <v>2042</v>
      </c>
      <c r="W4" s="401">
        <f t="shared" si="0"/>
        <v>2043</v>
      </c>
      <c r="X4" s="401">
        <f t="shared" si="0"/>
        <v>2044</v>
      </c>
      <c r="Y4" s="401">
        <f t="shared" si="0"/>
        <v>2045</v>
      </c>
      <c r="Z4" s="401">
        <f t="shared" si="0"/>
        <v>2046</v>
      </c>
      <c r="AA4" s="401">
        <f t="shared" si="0"/>
        <v>2047</v>
      </c>
      <c r="AB4" s="401">
        <f t="shared" si="0"/>
        <v>2048</v>
      </c>
      <c r="AC4" s="401">
        <f t="shared" si="0"/>
        <v>2049</v>
      </c>
      <c r="AD4" s="401">
        <f t="shared" si="0"/>
        <v>2050</v>
      </c>
      <c r="AE4" s="401">
        <f t="shared" si="0"/>
        <v>2051</v>
      </c>
      <c r="AF4" s="401">
        <f t="shared" si="0"/>
        <v>2052</v>
      </c>
      <c r="AG4" s="401">
        <f t="shared" si="0"/>
        <v>2053</v>
      </c>
      <c r="AH4" s="401">
        <f t="shared" si="0"/>
        <v>2054</v>
      </c>
      <c r="AI4" s="401">
        <f t="shared" si="0"/>
        <v>2055</v>
      </c>
      <c r="AJ4" s="401">
        <f t="shared" si="0"/>
        <v>2056</v>
      </c>
      <c r="AK4" s="401">
        <f t="shared" si="0"/>
        <v>2057</v>
      </c>
      <c r="AL4" s="401">
        <f t="shared" si="0"/>
        <v>2058</v>
      </c>
      <c r="AM4" s="401">
        <f t="shared" si="0"/>
        <v>2059</v>
      </c>
      <c r="AN4" s="401">
        <f t="shared" si="0"/>
        <v>2060</v>
      </c>
      <c r="AO4" s="401">
        <f t="shared" si="0"/>
        <v>2061</v>
      </c>
      <c r="AP4" s="401">
        <f t="shared" si="0"/>
        <v>2062</v>
      </c>
      <c r="AQ4" s="401">
        <f t="shared" si="0"/>
        <v>2063</v>
      </c>
    </row>
    <row r="5" spans="2:43" x14ac:dyDescent="0.3">
      <c r="B5" s="395" t="s">
        <v>654</v>
      </c>
      <c r="C5" s="402">
        <f t="shared" ref="C5:C20" si="1">SUM(D5:AQ5)</f>
        <v>0</v>
      </c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  <c r="Z5" s="403"/>
      <c r="AA5" s="403"/>
      <c r="AB5" s="403"/>
      <c r="AC5" s="403"/>
      <c r="AD5" s="403"/>
      <c r="AE5" s="403"/>
      <c r="AF5" s="403"/>
      <c r="AG5" s="403"/>
      <c r="AH5" s="403"/>
      <c r="AI5" s="403"/>
      <c r="AJ5" s="403"/>
      <c r="AK5" s="403"/>
      <c r="AL5" s="403"/>
      <c r="AM5" s="403"/>
      <c r="AN5" s="403"/>
      <c r="AO5" s="403"/>
      <c r="AP5" s="403"/>
      <c r="AQ5" s="403"/>
    </row>
    <row r="6" spans="2:43" x14ac:dyDescent="0.3">
      <c r="B6" s="395" t="s">
        <v>655</v>
      </c>
      <c r="C6" s="402">
        <f t="shared" si="1"/>
        <v>0</v>
      </c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403"/>
      <c r="O6" s="403"/>
      <c r="P6" s="403"/>
      <c r="Q6" s="403"/>
      <c r="R6" s="403"/>
      <c r="S6" s="403"/>
      <c r="T6" s="403"/>
      <c r="U6" s="403"/>
      <c r="V6" s="403"/>
      <c r="W6" s="403"/>
      <c r="X6" s="403"/>
      <c r="Y6" s="403"/>
      <c r="Z6" s="403"/>
      <c r="AA6" s="403"/>
      <c r="AB6" s="403"/>
      <c r="AC6" s="403"/>
      <c r="AD6" s="403"/>
      <c r="AE6" s="403"/>
      <c r="AF6" s="403"/>
      <c r="AG6" s="403"/>
      <c r="AH6" s="403"/>
      <c r="AI6" s="403"/>
      <c r="AJ6" s="403"/>
      <c r="AK6" s="403"/>
      <c r="AL6" s="403"/>
      <c r="AM6" s="403"/>
      <c r="AN6" s="403"/>
      <c r="AO6" s="403"/>
      <c r="AP6" s="403"/>
      <c r="AQ6" s="403"/>
    </row>
    <row r="7" spans="2:43" x14ac:dyDescent="0.3">
      <c r="B7" s="395" t="s">
        <v>656</v>
      </c>
      <c r="C7" s="402">
        <f t="shared" si="1"/>
        <v>0</v>
      </c>
      <c r="D7" s="403"/>
      <c r="E7" s="403"/>
      <c r="F7" s="403"/>
      <c r="G7" s="403"/>
      <c r="H7" s="403"/>
      <c r="I7" s="403"/>
      <c r="J7" s="403"/>
      <c r="K7" s="403"/>
      <c r="L7" s="403"/>
      <c r="M7" s="403"/>
      <c r="N7" s="403"/>
      <c r="O7" s="403"/>
      <c r="P7" s="403"/>
      <c r="Q7" s="403"/>
      <c r="R7" s="403"/>
      <c r="S7" s="403"/>
      <c r="T7" s="403"/>
      <c r="U7" s="403"/>
      <c r="V7" s="403"/>
      <c r="W7" s="403"/>
      <c r="X7" s="403"/>
      <c r="Y7" s="403"/>
      <c r="Z7" s="403"/>
      <c r="AA7" s="403"/>
      <c r="AB7" s="403"/>
      <c r="AC7" s="403"/>
      <c r="AD7" s="403"/>
      <c r="AE7" s="403"/>
      <c r="AF7" s="403"/>
      <c r="AG7" s="403"/>
      <c r="AH7" s="403"/>
      <c r="AI7" s="403"/>
      <c r="AJ7" s="403"/>
      <c r="AK7" s="403"/>
      <c r="AL7" s="403"/>
      <c r="AM7" s="403"/>
      <c r="AN7" s="403"/>
      <c r="AO7" s="403"/>
      <c r="AP7" s="403"/>
      <c r="AQ7" s="403"/>
    </row>
    <row r="8" spans="2:43" x14ac:dyDescent="0.3">
      <c r="B8" s="395" t="s">
        <v>657</v>
      </c>
      <c r="C8" s="402">
        <f t="shared" si="1"/>
        <v>0</v>
      </c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3"/>
      <c r="O8" s="403"/>
      <c r="P8" s="403"/>
      <c r="Q8" s="403"/>
      <c r="R8" s="403"/>
      <c r="S8" s="403"/>
      <c r="T8" s="403"/>
      <c r="U8" s="403"/>
      <c r="V8" s="403"/>
      <c r="W8" s="403"/>
      <c r="X8" s="403"/>
      <c r="Y8" s="403"/>
      <c r="Z8" s="403"/>
      <c r="AA8" s="403"/>
      <c r="AB8" s="403"/>
      <c r="AC8" s="403"/>
      <c r="AD8" s="403"/>
      <c r="AE8" s="403"/>
      <c r="AF8" s="403"/>
      <c r="AG8" s="403"/>
      <c r="AH8" s="403"/>
      <c r="AI8" s="403"/>
      <c r="AJ8" s="403"/>
      <c r="AK8" s="403"/>
      <c r="AL8" s="403"/>
      <c r="AM8" s="403"/>
      <c r="AN8" s="403"/>
      <c r="AO8" s="403"/>
      <c r="AP8" s="403"/>
      <c r="AQ8" s="403"/>
    </row>
    <row r="9" spans="2:43" x14ac:dyDescent="0.3">
      <c r="B9" s="395" t="s">
        <v>658</v>
      </c>
      <c r="C9" s="402">
        <f t="shared" si="1"/>
        <v>0</v>
      </c>
      <c r="D9" s="403"/>
      <c r="E9" s="403"/>
      <c r="F9" s="403"/>
      <c r="G9" s="403"/>
      <c r="H9" s="403"/>
      <c r="I9" s="403"/>
      <c r="J9" s="403"/>
      <c r="K9" s="403"/>
      <c r="L9" s="403"/>
      <c r="M9" s="403"/>
      <c r="N9" s="403"/>
      <c r="O9" s="403"/>
      <c r="P9" s="403"/>
      <c r="Q9" s="403"/>
      <c r="R9" s="403"/>
      <c r="S9" s="403"/>
      <c r="T9" s="403"/>
      <c r="U9" s="403"/>
      <c r="V9" s="403"/>
      <c r="W9" s="403"/>
      <c r="X9" s="403"/>
      <c r="Y9" s="403"/>
      <c r="Z9" s="403"/>
      <c r="AA9" s="403"/>
      <c r="AB9" s="403"/>
      <c r="AC9" s="403"/>
      <c r="AD9" s="403"/>
      <c r="AE9" s="403"/>
      <c r="AF9" s="403"/>
      <c r="AG9" s="403"/>
      <c r="AH9" s="403"/>
      <c r="AI9" s="403"/>
      <c r="AJ9" s="403"/>
      <c r="AK9" s="403"/>
      <c r="AL9" s="403"/>
      <c r="AM9" s="403"/>
      <c r="AN9" s="403"/>
      <c r="AO9" s="403"/>
      <c r="AP9" s="403"/>
      <c r="AQ9" s="403"/>
    </row>
    <row r="10" spans="2:43" x14ac:dyDescent="0.3">
      <c r="B10" s="395" t="s">
        <v>659</v>
      </c>
      <c r="C10" s="402">
        <f t="shared" si="1"/>
        <v>0</v>
      </c>
      <c r="D10" s="403"/>
      <c r="E10" s="403"/>
      <c r="F10" s="403"/>
      <c r="G10" s="403"/>
      <c r="H10" s="403"/>
      <c r="I10" s="403"/>
      <c r="J10" s="403"/>
      <c r="K10" s="403"/>
      <c r="L10" s="403"/>
      <c r="M10" s="403"/>
      <c r="N10" s="403"/>
      <c r="O10" s="403"/>
      <c r="P10" s="403"/>
      <c r="Q10" s="403"/>
      <c r="R10" s="403"/>
      <c r="S10" s="403"/>
      <c r="T10" s="403"/>
      <c r="U10" s="403"/>
      <c r="V10" s="403"/>
      <c r="W10" s="403"/>
      <c r="X10" s="403"/>
      <c r="Y10" s="403"/>
      <c r="Z10" s="403"/>
      <c r="AA10" s="403"/>
      <c r="AB10" s="403"/>
      <c r="AC10" s="403"/>
      <c r="AD10" s="403"/>
      <c r="AE10" s="403"/>
      <c r="AF10" s="403"/>
      <c r="AG10" s="403"/>
      <c r="AH10" s="403"/>
      <c r="AI10" s="403"/>
      <c r="AJ10" s="403"/>
      <c r="AK10" s="403"/>
      <c r="AL10" s="403"/>
      <c r="AM10" s="403"/>
      <c r="AN10" s="403"/>
      <c r="AO10" s="403"/>
      <c r="AP10" s="403"/>
      <c r="AQ10" s="403"/>
    </row>
    <row r="11" spans="2:43" x14ac:dyDescent="0.3">
      <c r="B11" s="395" t="s">
        <v>660</v>
      </c>
      <c r="C11" s="402">
        <f t="shared" si="1"/>
        <v>0</v>
      </c>
      <c r="D11" s="403"/>
      <c r="E11" s="403"/>
      <c r="F11" s="403"/>
      <c r="G11" s="403"/>
      <c r="H11" s="403"/>
      <c r="I11" s="403"/>
      <c r="J11" s="403"/>
      <c r="K11" s="403"/>
      <c r="L11" s="403"/>
      <c r="M11" s="403"/>
      <c r="N11" s="403"/>
      <c r="O11" s="403"/>
      <c r="P11" s="403"/>
      <c r="Q11" s="403"/>
      <c r="R11" s="403"/>
      <c r="S11" s="403"/>
      <c r="T11" s="403"/>
      <c r="U11" s="403"/>
      <c r="V11" s="403"/>
      <c r="W11" s="403"/>
      <c r="X11" s="403"/>
      <c r="Y11" s="403"/>
      <c r="Z11" s="403"/>
      <c r="AA11" s="403"/>
      <c r="AB11" s="403"/>
      <c r="AC11" s="403"/>
      <c r="AD11" s="403"/>
      <c r="AE11" s="403"/>
      <c r="AF11" s="403"/>
      <c r="AG11" s="403"/>
      <c r="AH11" s="403"/>
      <c r="AI11" s="403"/>
      <c r="AJ11" s="403"/>
      <c r="AK11" s="403"/>
      <c r="AL11" s="403"/>
      <c r="AM11" s="403"/>
      <c r="AN11" s="403"/>
      <c r="AO11" s="403"/>
      <c r="AP11" s="403"/>
      <c r="AQ11" s="403"/>
    </row>
    <row r="12" spans="2:43" x14ac:dyDescent="0.3">
      <c r="B12" s="395" t="s">
        <v>661</v>
      </c>
      <c r="C12" s="402">
        <f t="shared" si="1"/>
        <v>0</v>
      </c>
      <c r="D12" s="403"/>
      <c r="E12" s="403"/>
      <c r="F12" s="403"/>
      <c r="G12" s="403"/>
      <c r="H12" s="403"/>
      <c r="I12" s="403"/>
      <c r="J12" s="403"/>
      <c r="K12" s="403"/>
      <c r="L12" s="403"/>
      <c r="M12" s="403"/>
      <c r="N12" s="403"/>
      <c r="O12" s="403"/>
      <c r="P12" s="403"/>
      <c r="Q12" s="403"/>
      <c r="R12" s="403"/>
      <c r="S12" s="403"/>
      <c r="T12" s="403"/>
      <c r="U12" s="403"/>
      <c r="V12" s="403"/>
      <c r="W12" s="403"/>
      <c r="X12" s="403"/>
      <c r="Y12" s="403"/>
      <c r="Z12" s="403"/>
      <c r="AA12" s="403"/>
      <c r="AB12" s="403"/>
      <c r="AC12" s="403"/>
      <c r="AD12" s="403"/>
      <c r="AE12" s="403"/>
      <c r="AF12" s="403"/>
      <c r="AG12" s="403"/>
      <c r="AH12" s="403"/>
      <c r="AI12" s="403"/>
      <c r="AJ12" s="403"/>
      <c r="AK12" s="403"/>
      <c r="AL12" s="403"/>
      <c r="AM12" s="403"/>
      <c r="AN12" s="403"/>
      <c r="AO12" s="403"/>
      <c r="AP12" s="403"/>
      <c r="AQ12" s="403"/>
    </row>
    <row r="13" spans="2:43" x14ac:dyDescent="0.3">
      <c r="B13" s="395" t="s">
        <v>662</v>
      </c>
      <c r="C13" s="402">
        <f t="shared" si="1"/>
        <v>0</v>
      </c>
      <c r="D13" s="403"/>
      <c r="E13" s="403"/>
      <c r="F13" s="403"/>
      <c r="G13" s="403"/>
      <c r="H13" s="403"/>
      <c r="I13" s="403"/>
      <c r="J13" s="403"/>
      <c r="K13" s="403"/>
      <c r="L13" s="403"/>
      <c r="M13" s="403"/>
      <c r="N13" s="403"/>
      <c r="O13" s="403"/>
      <c r="P13" s="403"/>
      <c r="Q13" s="403"/>
      <c r="R13" s="403"/>
      <c r="S13" s="403"/>
      <c r="T13" s="403"/>
      <c r="U13" s="403"/>
      <c r="V13" s="403"/>
      <c r="W13" s="403"/>
      <c r="X13" s="403"/>
      <c r="Y13" s="403"/>
      <c r="Z13" s="403"/>
      <c r="AA13" s="403"/>
      <c r="AB13" s="403"/>
      <c r="AC13" s="403"/>
      <c r="AD13" s="403"/>
      <c r="AE13" s="403"/>
      <c r="AF13" s="403"/>
      <c r="AG13" s="403"/>
      <c r="AH13" s="403"/>
      <c r="AI13" s="403"/>
      <c r="AJ13" s="403"/>
      <c r="AK13" s="403"/>
      <c r="AL13" s="403"/>
      <c r="AM13" s="403"/>
      <c r="AN13" s="403"/>
      <c r="AO13" s="403"/>
      <c r="AP13" s="403"/>
      <c r="AQ13" s="403"/>
    </row>
    <row r="14" spans="2:43" x14ac:dyDescent="0.3">
      <c r="B14" s="395" t="s">
        <v>663</v>
      </c>
      <c r="C14" s="402">
        <f t="shared" si="1"/>
        <v>0</v>
      </c>
      <c r="D14" s="403"/>
      <c r="E14" s="403"/>
      <c r="F14" s="403"/>
      <c r="G14" s="403"/>
      <c r="H14" s="403"/>
      <c r="I14" s="403"/>
      <c r="J14" s="403"/>
      <c r="K14" s="403"/>
      <c r="L14" s="403"/>
      <c r="M14" s="403"/>
      <c r="N14" s="403"/>
      <c r="O14" s="403"/>
      <c r="P14" s="403"/>
      <c r="Q14" s="403"/>
      <c r="R14" s="403"/>
      <c r="S14" s="403"/>
      <c r="T14" s="403"/>
      <c r="U14" s="403"/>
      <c r="V14" s="403"/>
      <c r="W14" s="403"/>
      <c r="X14" s="403"/>
      <c r="Y14" s="403"/>
      <c r="Z14" s="403"/>
      <c r="AA14" s="403"/>
      <c r="AB14" s="403"/>
      <c r="AC14" s="403"/>
      <c r="AD14" s="403"/>
      <c r="AE14" s="403"/>
      <c r="AF14" s="403"/>
      <c r="AG14" s="403"/>
      <c r="AH14" s="403"/>
      <c r="AI14" s="403"/>
      <c r="AJ14" s="403"/>
      <c r="AK14" s="403"/>
      <c r="AL14" s="403"/>
      <c r="AM14" s="403"/>
      <c r="AN14" s="403"/>
      <c r="AO14" s="403"/>
      <c r="AP14" s="403"/>
      <c r="AQ14" s="403"/>
    </row>
    <row r="15" spans="2:43" x14ac:dyDescent="0.3">
      <c r="B15" s="395" t="s">
        <v>664</v>
      </c>
      <c r="C15" s="402">
        <f t="shared" si="1"/>
        <v>0</v>
      </c>
      <c r="D15" s="403"/>
      <c r="E15" s="403"/>
      <c r="F15" s="403"/>
      <c r="G15" s="403"/>
      <c r="H15" s="403"/>
      <c r="I15" s="403"/>
      <c r="J15" s="403"/>
      <c r="K15" s="403"/>
      <c r="L15" s="403"/>
      <c r="M15" s="403"/>
      <c r="N15" s="403"/>
      <c r="O15" s="403"/>
      <c r="P15" s="403"/>
      <c r="Q15" s="403"/>
      <c r="R15" s="403"/>
      <c r="S15" s="403"/>
      <c r="T15" s="403"/>
      <c r="U15" s="403"/>
      <c r="V15" s="403"/>
      <c r="W15" s="403"/>
      <c r="X15" s="403"/>
      <c r="Y15" s="403"/>
      <c r="Z15" s="403"/>
      <c r="AA15" s="403"/>
      <c r="AB15" s="403"/>
      <c r="AC15" s="403"/>
      <c r="AD15" s="403"/>
      <c r="AE15" s="403"/>
      <c r="AF15" s="403"/>
      <c r="AG15" s="403"/>
      <c r="AH15" s="403"/>
      <c r="AI15" s="403"/>
      <c r="AJ15" s="403"/>
      <c r="AK15" s="403"/>
      <c r="AL15" s="403"/>
      <c r="AM15" s="403"/>
      <c r="AN15" s="403"/>
      <c r="AO15" s="403"/>
      <c r="AP15" s="403"/>
      <c r="AQ15" s="403"/>
    </row>
    <row r="16" spans="2:43" x14ac:dyDescent="0.3">
      <c r="B16" s="395" t="s">
        <v>665</v>
      </c>
      <c r="C16" s="402">
        <f t="shared" si="1"/>
        <v>0</v>
      </c>
      <c r="D16" s="403"/>
      <c r="E16" s="403"/>
      <c r="F16" s="403"/>
      <c r="G16" s="403"/>
      <c r="H16" s="403"/>
      <c r="I16" s="403"/>
      <c r="J16" s="403"/>
      <c r="K16" s="403"/>
      <c r="L16" s="403"/>
      <c r="M16" s="403"/>
      <c r="N16" s="403"/>
      <c r="O16" s="403"/>
      <c r="P16" s="403"/>
      <c r="Q16" s="403"/>
      <c r="R16" s="403"/>
      <c r="S16" s="403"/>
      <c r="T16" s="403"/>
      <c r="U16" s="403"/>
      <c r="V16" s="403"/>
      <c r="W16" s="403"/>
      <c r="X16" s="403"/>
      <c r="Y16" s="403"/>
      <c r="Z16" s="403"/>
      <c r="AA16" s="403"/>
      <c r="AB16" s="403"/>
      <c r="AC16" s="403"/>
      <c r="AD16" s="403"/>
      <c r="AE16" s="403"/>
      <c r="AF16" s="403"/>
      <c r="AG16" s="403"/>
      <c r="AH16" s="403"/>
      <c r="AI16" s="403"/>
      <c r="AJ16" s="403"/>
      <c r="AK16" s="403"/>
      <c r="AL16" s="403"/>
      <c r="AM16" s="403"/>
      <c r="AN16" s="403"/>
      <c r="AO16" s="403"/>
      <c r="AP16" s="403"/>
      <c r="AQ16" s="403"/>
    </row>
    <row r="17" spans="2:43" x14ac:dyDescent="0.3">
      <c r="B17" s="395" t="s">
        <v>666</v>
      </c>
      <c r="C17" s="402">
        <f t="shared" si="1"/>
        <v>0</v>
      </c>
      <c r="D17" s="403"/>
      <c r="E17" s="403"/>
      <c r="F17" s="403"/>
      <c r="G17" s="403"/>
      <c r="H17" s="403"/>
      <c r="I17" s="403"/>
      <c r="J17" s="403"/>
      <c r="K17" s="403"/>
      <c r="L17" s="403"/>
      <c r="M17" s="403"/>
      <c r="N17" s="403"/>
      <c r="O17" s="403"/>
      <c r="P17" s="403"/>
      <c r="Q17" s="403"/>
      <c r="R17" s="403"/>
      <c r="S17" s="403"/>
      <c r="T17" s="403"/>
      <c r="U17" s="403"/>
      <c r="V17" s="403"/>
      <c r="W17" s="403"/>
      <c r="X17" s="403"/>
      <c r="Y17" s="403"/>
      <c r="Z17" s="403"/>
      <c r="AA17" s="403"/>
      <c r="AB17" s="403"/>
      <c r="AC17" s="403"/>
      <c r="AD17" s="403"/>
      <c r="AE17" s="403"/>
      <c r="AF17" s="403"/>
      <c r="AG17" s="403"/>
      <c r="AH17" s="403"/>
      <c r="AI17" s="403"/>
      <c r="AJ17" s="403"/>
      <c r="AK17" s="403"/>
      <c r="AL17" s="403"/>
      <c r="AM17" s="403"/>
      <c r="AN17" s="403"/>
      <c r="AO17" s="403"/>
      <c r="AP17" s="403"/>
      <c r="AQ17" s="403"/>
    </row>
    <row r="18" spans="2:43" x14ac:dyDescent="0.3">
      <c r="B18" s="395" t="s">
        <v>667</v>
      </c>
      <c r="C18" s="402">
        <f t="shared" si="1"/>
        <v>0</v>
      </c>
      <c r="D18" s="403"/>
      <c r="E18" s="403"/>
      <c r="F18" s="403"/>
      <c r="G18" s="403"/>
      <c r="H18" s="403"/>
      <c r="I18" s="403"/>
      <c r="J18" s="403"/>
      <c r="K18" s="403"/>
      <c r="L18" s="403"/>
      <c r="M18" s="403"/>
      <c r="N18" s="403"/>
      <c r="O18" s="403"/>
      <c r="P18" s="403"/>
      <c r="Q18" s="403"/>
      <c r="R18" s="403"/>
      <c r="S18" s="403"/>
      <c r="T18" s="403"/>
      <c r="U18" s="403"/>
      <c r="V18" s="403"/>
      <c r="W18" s="403"/>
      <c r="X18" s="403"/>
      <c r="Y18" s="403"/>
      <c r="Z18" s="403"/>
      <c r="AA18" s="403"/>
      <c r="AB18" s="403"/>
      <c r="AC18" s="403"/>
      <c r="AD18" s="403"/>
      <c r="AE18" s="403"/>
      <c r="AF18" s="403"/>
      <c r="AG18" s="403"/>
      <c r="AH18" s="403"/>
      <c r="AI18" s="403"/>
      <c r="AJ18" s="403"/>
      <c r="AK18" s="403"/>
      <c r="AL18" s="403"/>
      <c r="AM18" s="403"/>
      <c r="AN18" s="403"/>
      <c r="AO18" s="403"/>
      <c r="AP18" s="403"/>
      <c r="AQ18" s="403"/>
    </row>
    <row r="19" spans="2:43" x14ac:dyDescent="0.3">
      <c r="B19" s="395" t="s">
        <v>668</v>
      </c>
      <c r="C19" s="402">
        <f t="shared" si="1"/>
        <v>0</v>
      </c>
      <c r="D19" s="403"/>
      <c r="E19" s="403"/>
      <c r="F19" s="403"/>
      <c r="G19" s="403"/>
      <c r="H19" s="403"/>
      <c r="I19" s="403"/>
      <c r="J19" s="403"/>
      <c r="K19" s="403"/>
      <c r="L19" s="403"/>
      <c r="M19" s="403"/>
      <c r="N19" s="403"/>
      <c r="O19" s="403"/>
      <c r="P19" s="403"/>
      <c r="Q19" s="403"/>
      <c r="R19" s="403"/>
      <c r="S19" s="403"/>
      <c r="T19" s="403"/>
      <c r="U19" s="403"/>
      <c r="V19" s="403"/>
      <c r="W19" s="403"/>
      <c r="X19" s="403"/>
      <c r="Y19" s="403"/>
      <c r="Z19" s="403"/>
      <c r="AA19" s="403"/>
      <c r="AB19" s="403"/>
      <c r="AC19" s="403"/>
      <c r="AD19" s="403"/>
      <c r="AE19" s="403"/>
      <c r="AF19" s="403"/>
      <c r="AG19" s="403"/>
      <c r="AH19" s="403"/>
      <c r="AI19" s="403"/>
      <c r="AJ19" s="403"/>
      <c r="AK19" s="403"/>
      <c r="AL19" s="403"/>
      <c r="AM19" s="403"/>
      <c r="AN19" s="403"/>
      <c r="AO19" s="403"/>
      <c r="AP19" s="403"/>
      <c r="AQ19" s="403"/>
    </row>
    <row r="20" spans="2:43" x14ac:dyDescent="0.3">
      <c r="B20" s="397" t="s">
        <v>9</v>
      </c>
      <c r="C20" s="404">
        <f t="shared" si="1"/>
        <v>0</v>
      </c>
      <c r="D20" s="404">
        <f t="shared" ref="D20:AQ20" si="2">SUM(D5:D19)</f>
        <v>0</v>
      </c>
      <c r="E20" s="404">
        <f t="shared" si="2"/>
        <v>0</v>
      </c>
      <c r="F20" s="404">
        <f t="shared" si="2"/>
        <v>0</v>
      </c>
      <c r="G20" s="404">
        <f t="shared" si="2"/>
        <v>0</v>
      </c>
      <c r="H20" s="404">
        <f t="shared" si="2"/>
        <v>0</v>
      </c>
      <c r="I20" s="404">
        <f t="shared" si="2"/>
        <v>0</v>
      </c>
      <c r="J20" s="404">
        <f t="shared" si="2"/>
        <v>0</v>
      </c>
      <c r="K20" s="404">
        <f t="shared" si="2"/>
        <v>0</v>
      </c>
      <c r="L20" s="404">
        <f t="shared" si="2"/>
        <v>0</v>
      </c>
      <c r="M20" s="404">
        <f t="shared" si="2"/>
        <v>0</v>
      </c>
      <c r="N20" s="404">
        <f t="shared" si="2"/>
        <v>0</v>
      </c>
      <c r="O20" s="404">
        <f t="shared" si="2"/>
        <v>0</v>
      </c>
      <c r="P20" s="404">
        <f t="shared" si="2"/>
        <v>0</v>
      </c>
      <c r="Q20" s="404">
        <f t="shared" si="2"/>
        <v>0</v>
      </c>
      <c r="R20" s="404">
        <f t="shared" si="2"/>
        <v>0</v>
      </c>
      <c r="S20" s="404">
        <f t="shared" si="2"/>
        <v>0</v>
      </c>
      <c r="T20" s="404">
        <f t="shared" si="2"/>
        <v>0</v>
      </c>
      <c r="U20" s="404">
        <f t="shared" si="2"/>
        <v>0</v>
      </c>
      <c r="V20" s="404">
        <f t="shared" si="2"/>
        <v>0</v>
      </c>
      <c r="W20" s="404">
        <f t="shared" si="2"/>
        <v>0</v>
      </c>
      <c r="X20" s="404">
        <f t="shared" si="2"/>
        <v>0</v>
      </c>
      <c r="Y20" s="404">
        <f t="shared" si="2"/>
        <v>0</v>
      </c>
      <c r="Z20" s="404">
        <f t="shared" si="2"/>
        <v>0</v>
      </c>
      <c r="AA20" s="404">
        <f t="shared" si="2"/>
        <v>0</v>
      </c>
      <c r="AB20" s="404">
        <f t="shared" si="2"/>
        <v>0</v>
      </c>
      <c r="AC20" s="404">
        <f t="shared" si="2"/>
        <v>0</v>
      </c>
      <c r="AD20" s="404">
        <f t="shared" si="2"/>
        <v>0</v>
      </c>
      <c r="AE20" s="404">
        <f t="shared" si="2"/>
        <v>0</v>
      </c>
      <c r="AF20" s="404">
        <f t="shared" si="2"/>
        <v>0</v>
      </c>
      <c r="AG20" s="404">
        <f t="shared" si="2"/>
        <v>0</v>
      </c>
      <c r="AH20" s="404">
        <f t="shared" si="2"/>
        <v>0</v>
      </c>
      <c r="AI20" s="404">
        <f t="shared" si="2"/>
        <v>0</v>
      </c>
      <c r="AJ20" s="404">
        <f t="shared" si="2"/>
        <v>0</v>
      </c>
      <c r="AK20" s="404">
        <f t="shared" si="2"/>
        <v>0</v>
      </c>
      <c r="AL20" s="404">
        <f t="shared" si="2"/>
        <v>0</v>
      </c>
      <c r="AM20" s="404">
        <f t="shared" si="2"/>
        <v>0</v>
      </c>
      <c r="AN20" s="404">
        <f t="shared" si="2"/>
        <v>0</v>
      </c>
      <c r="AO20" s="404">
        <f t="shared" si="2"/>
        <v>0</v>
      </c>
      <c r="AP20" s="404">
        <f t="shared" si="2"/>
        <v>0</v>
      </c>
      <c r="AQ20" s="404">
        <f t="shared" si="2"/>
        <v>0</v>
      </c>
    </row>
    <row r="23" spans="2:43" x14ac:dyDescent="0.3">
      <c r="B23" s="395"/>
      <c r="C23" s="395"/>
      <c r="D23" s="395" t="s">
        <v>10</v>
      </c>
      <c r="E23" s="395"/>
      <c r="F23" s="395"/>
      <c r="G23" s="395"/>
      <c r="H23" s="395"/>
      <c r="I23" s="395"/>
      <c r="J23" s="395"/>
      <c r="K23" s="395"/>
      <c r="L23" s="395"/>
      <c r="M23" s="395"/>
      <c r="N23" s="395"/>
      <c r="O23" s="395"/>
      <c r="P23" s="395"/>
      <c r="Q23" s="395"/>
      <c r="R23" s="395"/>
      <c r="S23" s="395"/>
      <c r="T23" s="395"/>
      <c r="U23" s="395"/>
      <c r="V23" s="395"/>
      <c r="W23" s="395"/>
      <c r="X23" s="395"/>
      <c r="Y23" s="395"/>
      <c r="Z23" s="395"/>
      <c r="AA23" s="395"/>
      <c r="AB23" s="395"/>
      <c r="AC23" s="395"/>
      <c r="AD23" s="395"/>
      <c r="AE23" s="395"/>
      <c r="AF23" s="395"/>
      <c r="AG23" s="395"/>
      <c r="AH23" s="395"/>
      <c r="AI23" s="395"/>
      <c r="AJ23" s="395"/>
      <c r="AK23" s="395"/>
      <c r="AL23" s="395"/>
      <c r="AM23" s="395"/>
      <c r="AN23" s="395"/>
      <c r="AO23" s="395"/>
      <c r="AP23" s="395"/>
      <c r="AQ23" s="395"/>
    </row>
    <row r="24" spans="2:43" x14ac:dyDescent="0.3">
      <c r="B24" s="397" t="s">
        <v>713</v>
      </c>
      <c r="C24" s="397"/>
      <c r="D24" s="398">
        <v>1</v>
      </c>
      <c r="E24" s="398">
        <v>2</v>
      </c>
      <c r="F24" s="398">
        <v>3</v>
      </c>
      <c r="G24" s="398">
        <v>4</v>
      </c>
      <c r="H24" s="398">
        <v>5</v>
      </c>
      <c r="I24" s="398">
        <v>6</v>
      </c>
      <c r="J24" s="398">
        <v>7</v>
      </c>
      <c r="K24" s="398">
        <v>8</v>
      </c>
      <c r="L24" s="398">
        <v>9</v>
      </c>
      <c r="M24" s="398">
        <v>10</v>
      </c>
      <c r="N24" s="398">
        <v>11</v>
      </c>
      <c r="O24" s="398">
        <v>12</v>
      </c>
      <c r="P24" s="398">
        <v>13</v>
      </c>
      <c r="Q24" s="398">
        <v>14</v>
      </c>
      <c r="R24" s="398">
        <v>15</v>
      </c>
      <c r="S24" s="398">
        <v>16</v>
      </c>
      <c r="T24" s="398">
        <v>17</v>
      </c>
      <c r="U24" s="398">
        <v>18</v>
      </c>
      <c r="V24" s="398">
        <v>19</v>
      </c>
      <c r="W24" s="398">
        <v>20</v>
      </c>
      <c r="X24" s="398">
        <v>21</v>
      </c>
      <c r="Y24" s="398">
        <v>22</v>
      </c>
      <c r="Z24" s="398">
        <v>23</v>
      </c>
      <c r="AA24" s="398">
        <v>24</v>
      </c>
      <c r="AB24" s="398">
        <v>25</v>
      </c>
      <c r="AC24" s="398">
        <v>26</v>
      </c>
      <c r="AD24" s="398">
        <v>27</v>
      </c>
      <c r="AE24" s="398">
        <v>28</v>
      </c>
      <c r="AF24" s="398">
        <v>29</v>
      </c>
      <c r="AG24" s="398">
        <v>30</v>
      </c>
      <c r="AH24" s="398">
        <v>31</v>
      </c>
      <c r="AI24" s="398">
        <v>32</v>
      </c>
      <c r="AJ24" s="398">
        <v>33</v>
      </c>
      <c r="AK24" s="398">
        <v>34</v>
      </c>
      <c r="AL24" s="398">
        <v>35</v>
      </c>
      <c r="AM24" s="398">
        <v>36</v>
      </c>
      <c r="AN24" s="398">
        <v>37</v>
      </c>
      <c r="AO24" s="398">
        <v>38</v>
      </c>
      <c r="AP24" s="398">
        <v>39</v>
      </c>
      <c r="AQ24" s="398">
        <v>40</v>
      </c>
    </row>
    <row r="25" spans="2:43" x14ac:dyDescent="0.3">
      <c r="B25" s="399" t="s">
        <v>40</v>
      </c>
      <c r="C25" s="400" t="s">
        <v>9</v>
      </c>
      <c r="D25" s="401">
        <f>D4</f>
        <v>2024</v>
      </c>
      <c r="E25" s="401">
        <f t="shared" ref="E25:AQ25" si="3">E4</f>
        <v>2025</v>
      </c>
      <c r="F25" s="401">
        <f t="shared" si="3"/>
        <v>2026</v>
      </c>
      <c r="G25" s="401">
        <f t="shared" si="3"/>
        <v>2027</v>
      </c>
      <c r="H25" s="401">
        <f t="shared" si="3"/>
        <v>2028</v>
      </c>
      <c r="I25" s="401">
        <f t="shared" si="3"/>
        <v>2029</v>
      </c>
      <c r="J25" s="401">
        <f t="shared" si="3"/>
        <v>2030</v>
      </c>
      <c r="K25" s="401">
        <f t="shared" si="3"/>
        <v>2031</v>
      </c>
      <c r="L25" s="401">
        <f t="shared" si="3"/>
        <v>2032</v>
      </c>
      <c r="M25" s="401">
        <f t="shared" si="3"/>
        <v>2033</v>
      </c>
      <c r="N25" s="401">
        <f t="shared" si="3"/>
        <v>2034</v>
      </c>
      <c r="O25" s="401">
        <f t="shared" si="3"/>
        <v>2035</v>
      </c>
      <c r="P25" s="401">
        <f t="shared" si="3"/>
        <v>2036</v>
      </c>
      <c r="Q25" s="401">
        <f t="shared" si="3"/>
        <v>2037</v>
      </c>
      <c r="R25" s="401">
        <f t="shared" si="3"/>
        <v>2038</v>
      </c>
      <c r="S25" s="401">
        <f t="shared" si="3"/>
        <v>2039</v>
      </c>
      <c r="T25" s="401">
        <f t="shared" si="3"/>
        <v>2040</v>
      </c>
      <c r="U25" s="401">
        <f t="shared" si="3"/>
        <v>2041</v>
      </c>
      <c r="V25" s="401">
        <f t="shared" si="3"/>
        <v>2042</v>
      </c>
      <c r="W25" s="401">
        <f t="shared" si="3"/>
        <v>2043</v>
      </c>
      <c r="X25" s="401">
        <f t="shared" si="3"/>
        <v>2044</v>
      </c>
      <c r="Y25" s="401">
        <f t="shared" si="3"/>
        <v>2045</v>
      </c>
      <c r="Z25" s="401">
        <f t="shared" si="3"/>
        <v>2046</v>
      </c>
      <c r="AA25" s="401">
        <f t="shared" si="3"/>
        <v>2047</v>
      </c>
      <c r="AB25" s="401">
        <f t="shared" si="3"/>
        <v>2048</v>
      </c>
      <c r="AC25" s="401">
        <f t="shared" si="3"/>
        <v>2049</v>
      </c>
      <c r="AD25" s="401">
        <f t="shared" si="3"/>
        <v>2050</v>
      </c>
      <c r="AE25" s="401">
        <f t="shared" si="3"/>
        <v>2051</v>
      </c>
      <c r="AF25" s="401">
        <f t="shared" si="3"/>
        <v>2052</v>
      </c>
      <c r="AG25" s="401">
        <f t="shared" si="3"/>
        <v>2053</v>
      </c>
      <c r="AH25" s="401">
        <f t="shared" si="3"/>
        <v>2054</v>
      </c>
      <c r="AI25" s="401">
        <f t="shared" si="3"/>
        <v>2055</v>
      </c>
      <c r="AJ25" s="401">
        <f t="shared" si="3"/>
        <v>2056</v>
      </c>
      <c r="AK25" s="401">
        <f t="shared" si="3"/>
        <v>2057</v>
      </c>
      <c r="AL25" s="401">
        <f t="shared" si="3"/>
        <v>2058</v>
      </c>
      <c r="AM25" s="401">
        <f t="shared" si="3"/>
        <v>2059</v>
      </c>
      <c r="AN25" s="401">
        <f t="shared" si="3"/>
        <v>2060</v>
      </c>
      <c r="AO25" s="401">
        <f t="shared" si="3"/>
        <v>2061</v>
      </c>
      <c r="AP25" s="401">
        <f t="shared" si="3"/>
        <v>2062</v>
      </c>
      <c r="AQ25" s="401">
        <f t="shared" si="3"/>
        <v>2063</v>
      </c>
    </row>
    <row r="26" spans="2:43" x14ac:dyDescent="0.3">
      <c r="B26" s="395" t="s">
        <v>654</v>
      </c>
      <c r="C26" s="402">
        <f t="shared" ref="C26:C41" si="4">SUM(D26:AQ26)</f>
        <v>0</v>
      </c>
      <c r="D26" s="403"/>
      <c r="E26" s="403"/>
      <c r="F26" s="403"/>
      <c r="G26" s="403"/>
      <c r="H26" s="403"/>
      <c r="I26" s="403"/>
      <c r="J26" s="403"/>
      <c r="K26" s="403"/>
      <c r="L26" s="403"/>
      <c r="M26" s="403"/>
      <c r="N26" s="403"/>
      <c r="O26" s="403"/>
      <c r="P26" s="403"/>
      <c r="Q26" s="403"/>
      <c r="R26" s="403"/>
      <c r="S26" s="403"/>
      <c r="T26" s="403"/>
      <c r="U26" s="403"/>
      <c r="V26" s="403"/>
      <c r="W26" s="403"/>
      <c r="X26" s="403"/>
      <c r="Y26" s="403"/>
      <c r="Z26" s="403"/>
      <c r="AA26" s="403"/>
      <c r="AB26" s="403"/>
      <c r="AC26" s="403"/>
      <c r="AD26" s="403"/>
      <c r="AE26" s="403"/>
      <c r="AF26" s="403"/>
      <c r="AG26" s="403"/>
      <c r="AH26" s="403"/>
      <c r="AI26" s="403"/>
      <c r="AJ26" s="403"/>
      <c r="AK26" s="403"/>
      <c r="AL26" s="403"/>
      <c r="AM26" s="403"/>
      <c r="AN26" s="403"/>
      <c r="AO26" s="403"/>
      <c r="AP26" s="403"/>
      <c r="AQ26" s="403"/>
    </row>
    <row r="27" spans="2:43" x14ac:dyDescent="0.3">
      <c r="B27" s="395" t="s">
        <v>655</v>
      </c>
      <c r="C27" s="402">
        <f t="shared" si="4"/>
        <v>0</v>
      </c>
      <c r="D27" s="403"/>
      <c r="E27" s="403"/>
      <c r="F27" s="403"/>
      <c r="G27" s="403"/>
      <c r="H27" s="403"/>
      <c r="I27" s="403"/>
      <c r="J27" s="403"/>
      <c r="K27" s="403"/>
      <c r="L27" s="403"/>
      <c r="M27" s="403"/>
      <c r="N27" s="403"/>
      <c r="O27" s="403"/>
      <c r="P27" s="403"/>
      <c r="Q27" s="403"/>
      <c r="R27" s="403"/>
      <c r="S27" s="403"/>
      <c r="T27" s="403"/>
      <c r="U27" s="403"/>
      <c r="V27" s="403"/>
      <c r="W27" s="403"/>
      <c r="X27" s="403"/>
      <c r="Y27" s="403"/>
      <c r="Z27" s="403"/>
      <c r="AA27" s="403"/>
      <c r="AB27" s="403"/>
      <c r="AC27" s="403"/>
      <c r="AD27" s="403"/>
      <c r="AE27" s="403"/>
      <c r="AF27" s="403"/>
      <c r="AG27" s="403"/>
      <c r="AH27" s="403"/>
      <c r="AI27" s="403"/>
      <c r="AJ27" s="403"/>
      <c r="AK27" s="403"/>
      <c r="AL27" s="403"/>
      <c r="AM27" s="403"/>
      <c r="AN27" s="403"/>
      <c r="AO27" s="403"/>
      <c r="AP27" s="403"/>
      <c r="AQ27" s="403"/>
    </row>
    <row r="28" spans="2:43" x14ac:dyDescent="0.3">
      <c r="B28" s="395" t="s">
        <v>656</v>
      </c>
      <c r="C28" s="402">
        <f t="shared" si="4"/>
        <v>0</v>
      </c>
      <c r="D28" s="403"/>
      <c r="E28" s="403"/>
      <c r="F28" s="403"/>
      <c r="G28" s="403"/>
      <c r="H28" s="403"/>
      <c r="I28" s="403"/>
      <c r="J28" s="403"/>
      <c r="K28" s="403"/>
      <c r="L28" s="403"/>
      <c r="M28" s="403"/>
      <c r="N28" s="403"/>
      <c r="O28" s="403"/>
      <c r="P28" s="403"/>
      <c r="Q28" s="403"/>
      <c r="R28" s="403"/>
      <c r="S28" s="403"/>
      <c r="T28" s="403"/>
      <c r="U28" s="403"/>
      <c r="V28" s="403"/>
      <c r="W28" s="403"/>
      <c r="X28" s="403"/>
      <c r="Y28" s="403"/>
      <c r="Z28" s="403"/>
      <c r="AA28" s="403"/>
      <c r="AB28" s="403"/>
      <c r="AC28" s="403"/>
      <c r="AD28" s="403"/>
      <c r="AE28" s="403"/>
      <c r="AF28" s="403"/>
      <c r="AG28" s="403"/>
      <c r="AH28" s="403"/>
      <c r="AI28" s="403"/>
      <c r="AJ28" s="403"/>
      <c r="AK28" s="403"/>
      <c r="AL28" s="403"/>
      <c r="AM28" s="403"/>
      <c r="AN28" s="403"/>
      <c r="AO28" s="403"/>
      <c r="AP28" s="403"/>
      <c r="AQ28" s="403"/>
    </row>
    <row r="29" spans="2:43" x14ac:dyDescent="0.3">
      <c r="B29" s="395" t="s">
        <v>657</v>
      </c>
      <c r="C29" s="402">
        <f t="shared" si="4"/>
        <v>0</v>
      </c>
      <c r="D29" s="403"/>
      <c r="E29" s="403"/>
      <c r="F29" s="403"/>
      <c r="G29" s="403"/>
      <c r="H29" s="403"/>
      <c r="I29" s="403"/>
      <c r="J29" s="403"/>
      <c r="K29" s="403"/>
      <c r="L29" s="403"/>
      <c r="M29" s="403"/>
      <c r="N29" s="403"/>
      <c r="O29" s="403"/>
      <c r="P29" s="403"/>
      <c r="Q29" s="403"/>
      <c r="R29" s="403"/>
      <c r="S29" s="403"/>
      <c r="T29" s="403"/>
      <c r="U29" s="403"/>
      <c r="V29" s="403"/>
      <c r="W29" s="403"/>
      <c r="X29" s="403"/>
      <c r="Y29" s="403"/>
      <c r="Z29" s="403"/>
      <c r="AA29" s="403"/>
      <c r="AB29" s="403"/>
      <c r="AC29" s="403"/>
      <c r="AD29" s="403"/>
      <c r="AE29" s="403"/>
      <c r="AF29" s="403"/>
      <c r="AG29" s="403"/>
      <c r="AH29" s="403"/>
      <c r="AI29" s="403"/>
      <c r="AJ29" s="403"/>
      <c r="AK29" s="403"/>
      <c r="AL29" s="403"/>
      <c r="AM29" s="403"/>
      <c r="AN29" s="403"/>
      <c r="AO29" s="403"/>
      <c r="AP29" s="403"/>
      <c r="AQ29" s="403"/>
    </row>
    <row r="30" spans="2:43" x14ac:dyDescent="0.3">
      <c r="B30" s="395" t="s">
        <v>658</v>
      </c>
      <c r="C30" s="402">
        <f t="shared" si="4"/>
        <v>0</v>
      </c>
      <c r="D30" s="403"/>
      <c r="E30" s="403"/>
      <c r="F30" s="403"/>
      <c r="G30" s="403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403"/>
      <c r="S30" s="403"/>
      <c r="T30" s="403"/>
      <c r="U30" s="403"/>
      <c r="V30" s="403"/>
      <c r="W30" s="403"/>
      <c r="X30" s="403"/>
      <c r="Y30" s="403"/>
      <c r="Z30" s="403"/>
      <c r="AA30" s="403"/>
      <c r="AB30" s="403"/>
      <c r="AC30" s="403"/>
      <c r="AD30" s="403"/>
      <c r="AE30" s="403"/>
      <c r="AF30" s="403"/>
      <c r="AG30" s="403"/>
      <c r="AH30" s="403"/>
      <c r="AI30" s="403"/>
      <c r="AJ30" s="403"/>
      <c r="AK30" s="403"/>
      <c r="AL30" s="403"/>
      <c r="AM30" s="403"/>
      <c r="AN30" s="403"/>
      <c r="AO30" s="403"/>
      <c r="AP30" s="403"/>
      <c r="AQ30" s="403"/>
    </row>
    <row r="31" spans="2:43" x14ac:dyDescent="0.3">
      <c r="B31" s="395" t="s">
        <v>659</v>
      </c>
      <c r="C31" s="402">
        <f t="shared" si="4"/>
        <v>0</v>
      </c>
      <c r="D31" s="403"/>
      <c r="E31" s="403"/>
      <c r="F31" s="403"/>
      <c r="G31" s="403"/>
      <c r="H31" s="403"/>
      <c r="I31" s="403"/>
      <c r="J31" s="403"/>
      <c r="K31" s="403"/>
      <c r="L31" s="403"/>
      <c r="M31" s="403"/>
      <c r="N31" s="403"/>
      <c r="O31" s="403"/>
      <c r="P31" s="403"/>
      <c r="Q31" s="403"/>
      <c r="R31" s="403"/>
      <c r="S31" s="403"/>
      <c r="T31" s="403"/>
      <c r="U31" s="403"/>
      <c r="V31" s="403"/>
      <c r="W31" s="403"/>
      <c r="X31" s="403"/>
      <c r="Y31" s="403"/>
      <c r="Z31" s="403"/>
      <c r="AA31" s="403"/>
      <c r="AB31" s="403"/>
      <c r="AC31" s="403"/>
      <c r="AD31" s="403"/>
      <c r="AE31" s="403"/>
      <c r="AF31" s="403"/>
      <c r="AG31" s="403"/>
      <c r="AH31" s="403"/>
      <c r="AI31" s="403"/>
      <c r="AJ31" s="403"/>
      <c r="AK31" s="403"/>
      <c r="AL31" s="403"/>
      <c r="AM31" s="403"/>
      <c r="AN31" s="403"/>
      <c r="AO31" s="403"/>
      <c r="AP31" s="403"/>
      <c r="AQ31" s="403"/>
    </row>
    <row r="32" spans="2:43" x14ac:dyDescent="0.3">
      <c r="B32" s="395" t="s">
        <v>660</v>
      </c>
      <c r="C32" s="402">
        <f t="shared" si="4"/>
        <v>0</v>
      </c>
      <c r="D32" s="403"/>
      <c r="E32" s="403"/>
      <c r="F32" s="403"/>
      <c r="G32" s="403"/>
      <c r="H32" s="403"/>
      <c r="I32" s="403"/>
      <c r="J32" s="403"/>
      <c r="K32" s="403"/>
      <c r="L32" s="403"/>
      <c r="M32" s="403"/>
      <c r="N32" s="403"/>
      <c r="O32" s="403"/>
      <c r="P32" s="403"/>
      <c r="Q32" s="403"/>
      <c r="R32" s="403"/>
      <c r="S32" s="403"/>
      <c r="T32" s="403"/>
      <c r="U32" s="403"/>
      <c r="V32" s="403"/>
      <c r="W32" s="403"/>
      <c r="X32" s="403"/>
      <c r="Y32" s="403"/>
      <c r="Z32" s="403"/>
      <c r="AA32" s="403"/>
      <c r="AB32" s="403"/>
      <c r="AC32" s="403"/>
      <c r="AD32" s="403"/>
      <c r="AE32" s="403"/>
      <c r="AF32" s="403"/>
      <c r="AG32" s="403"/>
      <c r="AH32" s="403"/>
      <c r="AI32" s="403"/>
      <c r="AJ32" s="403"/>
      <c r="AK32" s="403"/>
      <c r="AL32" s="403"/>
      <c r="AM32" s="403"/>
      <c r="AN32" s="403"/>
      <c r="AO32" s="403"/>
      <c r="AP32" s="403"/>
      <c r="AQ32" s="403"/>
    </row>
    <row r="33" spans="2:43" x14ac:dyDescent="0.3">
      <c r="B33" s="395" t="s">
        <v>661</v>
      </c>
      <c r="C33" s="402">
        <f t="shared" si="4"/>
        <v>0</v>
      </c>
      <c r="D33" s="403"/>
      <c r="E33" s="403"/>
      <c r="F33" s="403"/>
      <c r="G33" s="403"/>
      <c r="H33" s="403"/>
      <c r="I33" s="403"/>
      <c r="J33" s="403"/>
      <c r="K33" s="403"/>
      <c r="L33" s="403"/>
      <c r="M33" s="403"/>
      <c r="N33" s="403"/>
      <c r="O33" s="403"/>
      <c r="P33" s="403"/>
      <c r="Q33" s="403"/>
      <c r="R33" s="403"/>
      <c r="S33" s="403"/>
      <c r="T33" s="403"/>
      <c r="U33" s="403"/>
      <c r="V33" s="403"/>
      <c r="W33" s="403"/>
      <c r="X33" s="403"/>
      <c r="Y33" s="403"/>
      <c r="Z33" s="403"/>
      <c r="AA33" s="403"/>
      <c r="AB33" s="403"/>
      <c r="AC33" s="403"/>
      <c r="AD33" s="403"/>
      <c r="AE33" s="403"/>
      <c r="AF33" s="403"/>
      <c r="AG33" s="403"/>
      <c r="AH33" s="403"/>
      <c r="AI33" s="403"/>
      <c r="AJ33" s="403"/>
      <c r="AK33" s="403"/>
      <c r="AL33" s="403"/>
      <c r="AM33" s="403"/>
      <c r="AN33" s="403"/>
      <c r="AO33" s="403"/>
      <c r="AP33" s="403"/>
      <c r="AQ33" s="403"/>
    </row>
    <row r="34" spans="2:43" x14ac:dyDescent="0.3">
      <c r="B34" s="395" t="s">
        <v>662</v>
      </c>
      <c r="C34" s="402">
        <f t="shared" si="4"/>
        <v>0</v>
      </c>
      <c r="D34" s="403"/>
      <c r="E34" s="403"/>
      <c r="F34" s="403"/>
      <c r="G34" s="403"/>
      <c r="H34" s="403"/>
      <c r="I34" s="403"/>
      <c r="J34" s="403"/>
      <c r="K34" s="403"/>
      <c r="L34" s="403"/>
      <c r="M34" s="403"/>
      <c r="N34" s="403"/>
      <c r="O34" s="403"/>
      <c r="P34" s="403"/>
      <c r="Q34" s="403"/>
      <c r="R34" s="403"/>
      <c r="S34" s="403"/>
      <c r="T34" s="403"/>
      <c r="U34" s="403"/>
      <c r="V34" s="403"/>
      <c r="W34" s="403"/>
      <c r="X34" s="403"/>
      <c r="Y34" s="403"/>
      <c r="Z34" s="403"/>
      <c r="AA34" s="403"/>
      <c r="AB34" s="403"/>
      <c r="AC34" s="403"/>
      <c r="AD34" s="403"/>
      <c r="AE34" s="403"/>
      <c r="AF34" s="403"/>
      <c r="AG34" s="403"/>
      <c r="AH34" s="403"/>
      <c r="AI34" s="403"/>
      <c r="AJ34" s="403"/>
      <c r="AK34" s="403"/>
      <c r="AL34" s="403"/>
      <c r="AM34" s="403"/>
      <c r="AN34" s="403"/>
      <c r="AO34" s="403"/>
      <c r="AP34" s="403"/>
      <c r="AQ34" s="403"/>
    </row>
    <row r="35" spans="2:43" x14ac:dyDescent="0.3">
      <c r="B35" s="395" t="s">
        <v>663</v>
      </c>
      <c r="C35" s="402">
        <f t="shared" si="4"/>
        <v>0</v>
      </c>
      <c r="D35" s="403"/>
      <c r="E35" s="403"/>
      <c r="F35" s="403"/>
      <c r="G35" s="403"/>
      <c r="H35" s="403"/>
      <c r="I35" s="403"/>
      <c r="J35" s="403"/>
      <c r="K35" s="403"/>
      <c r="L35" s="403"/>
      <c r="M35" s="403"/>
      <c r="N35" s="403"/>
      <c r="O35" s="403"/>
      <c r="P35" s="403"/>
      <c r="Q35" s="403"/>
      <c r="R35" s="403"/>
      <c r="S35" s="403"/>
      <c r="T35" s="403"/>
      <c r="U35" s="403"/>
      <c r="V35" s="403"/>
      <c r="W35" s="403"/>
      <c r="X35" s="403"/>
      <c r="Y35" s="403"/>
      <c r="Z35" s="403"/>
      <c r="AA35" s="403"/>
      <c r="AB35" s="403"/>
      <c r="AC35" s="403"/>
      <c r="AD35" s="403"/>
      <c r="AE35" s="403"/>
      <c r="AF35" s="403"/>
      <c r="AG35" s="403"/>
      <c r="AH35" s="403"/>
      <c r="AI35" s="403"/>
      <c r="AJ35" s="403"/>
      <c r="AK35" s="403"/>
      <c r="AL35" s="403"/>
      <c r="AM35" s="403"/>
      <c r="AN35" s="403"/>
      <c r="AO35" s="403"/>
      <c r="AP35" s="403"/>
      <c r="AQ35" s="403"/>
    </row>
    <row r="36" spans="2:43" x14ac:dyDescent="0.3">
      <c r="B36" s="395" t="s">
        <v>664</v>
      </c>
      <c r="C36" s="402">
        <f t="shared" si="4"/>
        <v>0</v>
      </c>
      <c r="D36" s="403"/>
      <c r="E36" s="403"/>
      <c r="F36" s="403"/>
      <c r="G36" s="403"/>
      <c r="H36" s="403"/>
      <c r="I36" s="403"/>
      <c r="J36" s="403"/>
      <c r="K36" s="403"/>
      <c r="L36" s="403"/>
      <c r="M36" s="403"/>
      <c r="N36" s="403"/>
      <c r="O36" s="403"/>
      <c r="P36" s="403"/>
      <c r="Q36" s="403"/>
      <c r="R36" s="403"/>
      <c r="S36" s="403"/>
      <c r="T36" s="403"/>
      <c r="U36" s="403"/>
      <c r="V36" s="403"/>
      <c r="W36" s="403"/>
      <c r="X36" s="403"/>
      <c r="Y36" s="403"/>
      <c r="Z36" s="403"/>
      <c r="AA36" s="403"/>
      <c r="AB36" s="403"/>
      <c r="AC36" s="403"/>
      <c r="AD36" s="403"/>
      <c r="AE36" s="403"/>
      <c r="AF36" s="403"/>
      <c r="AG36" s="403"/>
      <c r="AH36" s="403"/>
      <c r="AI36" s="403"/>
      <c r="AJ36" s="403"/>
      <c r="AK36" s="403"/>
      <c r="AL36" s="403"/>
      <c r="AM36" s="403"/>
      <c r="AN36" s="403"/>
      <c r="AO36" s="403"/>
      <c r="AP36" s="403"/>
      <c r="AQ36" s="403"/>
    </row>
    <row r="37" spans="2:43" x14ac:dyDescent="0.3">
      <c r="B37" s="395" t="s">
        <v>665</v>
      </c>
      <c r="C37" s="402">
        <f t="shared" si="4"/>
        <v>0</v>
      </c>
      <c r="D37" s="403"/>
      <c r="E37" s="403"/>
      <c r="F37" s="403"/>
      <c r="G37" s="403"/>
      <c r="H37" s="403"/>
      <c r="I37" s="403"/>
      <c r="J37" s="403"/>
      <c r="K37" s="403"/>
      <c r="L37" s="403"/>
      <c r="M37" s="403"/>
      <c r="N37" s="403"/>
      <c r="O37" s="403"/>
      <c r="P37" s="403"/>
      <c r="Q37" s="403"/>
      <c r="R37" s="403"/>
      <c r="S37" s="403"/>
      <c r="T37" s="403"/>
      <c r="U37" s="403"/>
      <c r="V37" s="403"/>
      <c r="W37" s="403"/>
      <c r="X37" s="403"/>
      <c r="Y37" s="403"/>
      <c r="Z37" s="403"/>
      <c r="AA37" s="403"/>
      <c r="AB37" s="403"/>
      <c r="AC37" s="403"/>
      <c r="AD37" s="403"/>
      <c r="AE37" s="403"/>
      <c r="AF37" s="403"/>
      <c r="AG37" s="403"/>
      <c r="AH37" s="403"/>
      <c r="AI37" s="403"/>
      <c r="AJ37" s="403"/>
      <c r="AK37" s="403"/>
      <c r="AL37" s="403"/>
      <c r="AM37" s="403"/>
      <c r="AN37" s="403"/>
      <c r="AO37" s="403"/>
      <c r="AP37" s="403"/>
      <c r="AQ37" s="403"/>
    </row>
    <row r="38" spans="2:43" x14ac:dyDescent="0.3">
      <c r="B38" s="395" t="s">
        <v>666</v>
      </c>
      <c r="C38" s="402">
        <f t="shared" si="4"/>
        <v>0</v>
      </c>
      <c r="D38" s="403"/>
      <c r="E38" s="403"/>
      <c r="F38" s="403"/>
      <c r="G38" s="403"/>
      <c r="H38" s="403"/>
      <c r="I38" s="403"/>
      <c r="J38" s="403"/>
      <c r="K38" s="403"/>
      <c r="L38" s="403"/>
      <c r="M38" s="403"/>
      <c r="N38" s="403"/>
      <c r="O38" s="403"/>
      <c r="P38" s="403"/>
      <c r="Q38" s="403"/>
      <c r="R38" s="403"/>
      <c r="S38" s="403"/>
      <c r="T38" s="403"/>
      <c r="U38" s="403"/>
      <c r="V38" s="403"/>
      <c r="W38" s="403"/>
      <c r="X38" s="403"/>
      <c r="Y38" s="403"/>
      <c r="Z38" s="403"/>
      <c r="AA38" s="403"/>
      <c r="AB38" s="403"/>
      <c r="AC38" s="403"/>
      <c r="AD38" s="403"/>
      <c r="AE38" s="403"/>
      <c r="AF38" s="403"/>
      <c r="AG38" s="403"/>
      <c r="AH38" s="403"/>
      <c r="AI38" s="403"/>
      <c r="AJ38" s="403"/>
      <c r="AK38" s="403"/>
      <c r="AL38" s="403"/>
      <c r="AM38" s="403"/>
      <c r="AN38" s="403"/>
      <c r="AO38" s="403"/>
      <c r="AP38" s="403"/>
      <c r="AQ38" s="403"/>
    </row>
    <row r="39" spans="2:43" x14ac:dyDescent="0.3">
      <c r="B39" s="395" t="s">
        <v>667</v>
      </c>
      <c r="C39" s="402">
        <f t="shared" si="4"/>
        <v>0</v>
      </c>
      <c r="D39" s="403"/>
      <c r="E39" s="403"/>
      <c r="F39" s="403"/>
      <c r="G39" s="403"/>
      <c r="H39" s="403"/>
      <c r="I39" s="403"/>
      <c r="J39" s="403"/>
      <c r="K39" s="403"/>
      <c r="L39" s="403"/>
      <c r="M39" s="403"/>
      <c r="N39" s="403"/>
      <c r="O39" s="403"/>
      <c r="P39" s="403"/>
      <c r="Q39" s="403"/>
      <c r="R39" s="403"/>
      <c r="S39" s="403"/>
      <c r="T39" s="403"/>
      <c r="U39" s="403"/>
      <c r="V39" s="403"/>
      <c r="W39" s="403"/>
      <c r="X39" s="403"/>
      <c r="Y39" s="403"/>
      <c r="Z39" s="403"/>
      <c r="AA39" s="403"/>
      <c r="AB39" s="403"/>
      <c r="AC39" s="403"/>
      <c r="AD39" s="403"/>
      <c r="AE39" s="403"/>
      <c r="AF39" s="403"/>
      <c r="AG39" s="403"/>
      <c r="AH39" s="403"/>
      <c r="AI39" s="403"/>
      <c r="AJ39" s="403"/>
      <c r="AK39" s="403"/>
      <c r="AL39" s="403"/>
      <c r="AM39" s="403"/>
      <c r="AN39" s="403"/>
      <c r="AO39" s="403"/>
      <c r="AP39" s="403"/>
      <c r="AQ39" s="403"/>
    </row>
    <row r="40" spans="2:43" x14ac:dyDescent="0.3">
      <c r="B40" s="395" t="s">
        <v>668</v>
      </c>
      <c r="C40" s="402">
        <f t="shared" si="4"/>
        <v>0</v>
      </c>
      <c r="D40" s="403"/>
      <c r="E40" s="403"/>
      <c r="F40" s="403"/>
      <c r="G40" s="403"/>
      <c r="H40" s="403"/>
      <c r="I40" s="403"/>
      <c r="J40" s="403"/>
      <c r="K40" s="403"/>
      <c r="L40" s="403"/>
      <c r="M40" s="403"/>
      <c r="N40" s="403"/>
      <c r="O40" s="403"/>
      <c r="P40" s="403"/>
      <c r="Q40" s="403"/>
      <c r="R40" s="403"/>
      <c r="S40" s="403"/>
      <c r="T40" s="403"/>
      <c r="U40" s="403"/>
      <c r="V40" s="403"/>
      <c r="W40" s="403"/>
      <c r="X40" s="403"/>
      <c r="Y40" s="403"/>
      <c r="Z40" s="403"/>
      <c r="AA40" s="403"/>
      <c r="AB40" s="403"/>
      <c r="AC40" s="403"/>
      <c r="AD40" s="403"/>
      <c r="AE40" s="403"/>
      <c r="AF40" s="403"/>
      <c r="AG40" s="403"/>
      <c r="AH40" s="403"/>
      <c r="AI40" s="403"/>
      <c r="AJ40" s="403"/>
      <c r="AK40" s="403"/>
      <c r="AL40" s="403"/>
      <c r="AM40" s="403"/>
      <c r="AN40" s="403"/>
      <c r="AO40" s="403"/>
      <c r="AP40" s="403"/>
      <c r="AQ40" s="403"/>
    </row>
    <row r="41" spans="2:43" x14ac:dyDescent="0.3">
      <c r="B41" s="397" t="s">
        <v>41</v>
      </c>
      <c r="C41" s="404">
        <f t="shared" si="4"/>
        <v>0</v>
      </c>
      <c r="D41" s="404">
        <f t="shared" ref="D41:AQ41" si="5">SUM(D26:D40)</f>
        <v>0</v>
      </c>
      <c r="E41" s="404">
        <f t="shared" si="5"/>
        <v>0</v>
      </c>
      <c r="F41" s="404">
        <f t="shared" si="5"/>
        <v>0</v>
      </c>
      <c r="G41" s="404">
        <f t="shared" si="5"/>
        <v>0</v>
      </c>
      <c r="H41" s="404">
        <f t="shared" si="5"/>
        <v>0</v>
      </c>
      <c r="I41" s="404">
        <f t="shared" si="5"/>
        <v>0</v>
      </c>
      <c r="J41" s="404">
        <f t="shared" si="5"/>
        <v>0</v>
      </c>
      <c r="K41" s="404">
        <f t="shared" si="5"/>
        <v>0</v>
      </c>
      <c r="L41" s="404">
        <f t="shared" si="5"/>
        <v>0</v>
      </c>
      <c r="M41" s="404">
        <f t="shared" si="5"/>
        <v>0</v>
      </c>
      <c r="N41" s="404">
        <f t="shared" si="5"/>
        <v>0</v>
      </c>
      <c r="O41" s="404">
        <f t="shared" si="5"/>
        <v>0</v>
      </c>
      <c r="P41" s="404">
        <f t="shared" si="5"/>
        <v>0</v>
      </c>
      <c r="Q41" s="404">
        <f t="shared" si="5"/>
        <v>0</v>
      </c>
      <c r="R41" s="404">
        <f t="shared" si="5"/>
        <v>0</v>
      </c>
      <c r="S41" s="404">
        <f t="shared" si="5"/>
        <v>0</v>
      </c>
      <c r="T41" s="404">
        <f t="shared" si="5"/>
        <v>0</v>
      </c>
      <c r="U41" s="404">
        <f t="shared" si="5"/>
        <v>0</v>
      </c>
      <c r="V41" s="404">
        <f t="shared" si="5"/>
        <v>0</v>
      </c>
      <c r="W41" s="404">
        <f t="shared" si="5"/>
        <v>0</v>
      </c>
      <c r="X41" s="404">
        <f t="shared" si="5"/>
        <v>0</v>
      </c>
      <c r="Y41" s="404">
        <f t="shared" si="5"/>
        <v>0</v>
      </c>
      <c r="Z41" s="404">
        <f t="shared" si="5"/>
        <v>0</v>
      </c>
      <c r="AA41" s="404">
        <f t="shared" si="5"/>
        <v>0</v>
      </c>
      <c r="AB41" s="404">
        <f t="shared" si="5"/>
        <v>0</v>
      </c>
      <c r="AC41" s="404">
        <f t="shared" si="5"/>
        <v>0</v>
      </c>
      <c r="AD41" s="404">
        <f t="shared" si="5"/>
        <v>0</v>
      </c>
      <c r="AE41" s="404">
        <f t="shared" si="5"/>
        <v>0</v>
      </c>
      <c r="AF41" s="404">
        <f t="shared" si="5"/>
        <v>0</v>
      </c>
      <c r="AG41" s="404">
        <f t="shared" si="5"/>
        <v>0</v>
      </c>
      <c r="AH41" s="404">
        <f t="shared" si="5"/>
        <v>0</v>
      </c>
      <c r="AI41" s="404">
        <f t="shared" si="5"/>
        <v>0</v>
      </c>
      <c r="AJ41" s="404">
        <f t="shared" si="5"/>
        <v>0</v>
      </c>
      <c r="AK41" s="404">
        <f t="shared" si="5"/>
        <v>0</v>
      </c>
      <c r="AL41" s="404">
        <f t="shared" si="5"/>
        <v>0</v>
      </c>
      <c r="AM41" s="404">
        <f t="shared" si="5"/>
        <v>0</v>
      </c>
      <c r="AN41" s="404">
        <f t="shared" si="5"/>
        <v>0</v>
      </c>
      <c r="AO41" s="404">
        <f t="shared" si="5"/>
        <v>0</v>
      </c>
      <c r="AP41" s="404">
        <f t="shared" si="5"/>
        <v>0</v>
      </c>
      <c r="AQ41" s="404">
        <f t="shared" si="5"/>
        <v>0</v>
      </c>
    </row>
    <row r="44" spans="2:43" x14ac:dyDescent="0.3">
      <c r="B44" s="395"/>
      <c r="C44" s="395"/>
      <c r="D44" s="395" t="s">
        <v>10</v>
      </c>
      <c r="E44" s="395"/>
      <c r="F44" s="395"/>
      <c r="G44" s="395"/>
      <c r="H44" s="395"/>
      <c r="I44" s="395"/>
      <c r="J44" s="395"/>
      <c r="K44" s="395"/>
      <c r="L44" s="395"/>
      <c r="M44" s="395"/>
      <c r="N44" s="395"/>
      <c r="O44" s="395"/>
      <c r="P44" s="395"/>
      <c r="Q44" s="395"/>
      <c r="R44" s="395"/>
      <c r="S44" s="395"/>
      <c r="T44" s="395"/>
      <c r="U44" s="395"/>
      <c r="V44" s="395"/>
      <c r="W44" s="395"/>
      <c r="X44" s="395"/>
      <c r="Y44" s="395"/>
      <c r="Z44" s="395"/>
      <c r="AA44" s="395"/>
      <c r="AB44" s="395"/>
      <c r="AC44" s="395"/>
      <c r="AD44" s="395"/>
      <c r="AE44" s="395"/>
      <c r="AF44" s="395"/>
      <c r="AG44" s="395"/>
      <c r="AH44" s="395"/>
      <c r="AI44" s="395"/>
      <c r="AJ44" s="395"/>
      <c r="AK44" s="395"/>
      <c r="AL44" s="395"/>
      <c r="AM44" s="395"/>
      <c r="AN44" s="395"/>
      <c r="AO44" s="395"/>
      <c r="AP44" s="395"/>
      <c r="AQ44" s="395"/>
    </row>
    <row r="45" spans="2:43" x14ac:dyDescent="0.3">
      <c r="B45" s="397" t="s">
        <v>714</v>
      </c>
      <c r="C45" s="397"/>
      <c r="D45" s="398">
        <v>1</v>
      </c>
      <c r="E45" s="398">
        <v>2</v>
      </c>
      <c r="F45" s="398">
        <v>3</v>
      </c>
      <c r="G45" s="398">
        <v>4</v>
      </c>
      <c r="H45" s="398">
        <v>5</v>
      </c>
      <c r="I45" s="398">
        <v>6</v>
      </c>
      <c r="J45" s="398">
        <v>7</v>
      </c>
      <c r="K45" s="398">
        <v>8</v>
      </c>
      <c r="L45" s="398">
        <v>9</v>
      </c>
      <c r="M45" s="398">
        <v>10</v>
      </c>
      <c r="N45" s="398">
        <v>11</v>
      </c>
      <c r="O45" s="398">
        <v>12</v>
      </c>
      <c r="P45" s="398">
        <v>13</v>
      </c>
      <c r="Q45" s="398">
        <v>14</v>
      </c>
      <c r="R45" s="398">
        <v>15</v>
      </c>
      <c r="S45" s="398">
        <v>16</v>
      </c>
      <c r="T45" s="398">
        <v>17</v>
      </c>
      <c r="U45" s="398">
        <v>18</v>
      </c>
      <c r="V45" s="398">
        <v>19</v>
      </c>
      <c r="W45" s="398">
        <v>20</v>
      </c>
      <c r="X45" s="398">
        <v>21</v>
      </c>
      <c r="Y45" s="398">
        <v>22</v>
      </c>
      <c r="Z45" s="398">
        <v>23</v>
      </c>
      <c r="AA45" s="398">
        <v>24</v>
      </c>
      <c r="AB45" s="398">
        <v>25</v>
      </c>
      <c r="AC45" s="398">
        <v>26</v>
      </c>
      <c r="AD45" s="398">
        <v>27</v>
      </c>
      <c r="AE45" s="398">
        <v>28</v>
      </c>
      <c r="AF45" s="398">
        <v>29</v>
      </c>
      <c r="AG45" s="398">
        <v>30</v>
      </c>
      <c r="AH45" s="398">
        <v>31</v>
      </c>
      <c r="AI45" s="398">
        <v>32</v>
      </c>
      <c r="AJ45" s="398">
        <v>33</v>
      </c>
      <c r="AK45" s="398">
        <v>34</v>
      </c>
      <c r="AL45" s="398">
        <v>35</v>
      </c>
      <c r="AM45" s="398">
        <v>36</v>
      </c>
      <c r="AN45" s="398">
        <v>37</v>
      </c>
      <c r="AO45" s="398">
        <v>38</v>
      </c>
      <c r="AP45" s="398">
        <v>39</v>
      </c>
      <c r="AQ45" s="398">
        <v>40</v>
      </c>
    </row>
    <row r="46" spans="2:43" x14ac:dyDescent="0.3">
      <c r="B46" s="399" t="s">
        <v>76</v>
      </c>
      <c r="C46" s="400" t="s">
        <v>9</v>
      </c>
      <c r="D46" s="401">
        <f>D4</f>
        <v>2024</v>
      </c>
      <c r="E46" s="401">
        <f t="shared" ref="E46:AQ46" si="6">E4</f>
        <v>2025</v>
      </c>
      <c r="F46" s="401">
        <f t="shared" si="6"/>
        <v>2026</v>
      </c>
      <c r="G46" s="401">
        <f t="shared" si="6"/>
        <v>2027</v>
      </c>
      <c r="H46" s="401">
        <f t="shared" si="6"/>
        <v>2028</v>
      </c>
      <c r="I46" s="401">
        <f t="shared" si="6"/>
        <v>2029</v>
      </c>
      <c r="J46" s="401">
        <f t="shared" si="6"/>
        <v>2030</v>
      </c>
      <c r="K46" s="401">
        <f t="shared" si="6"/>
        <v>2031</v>
      </c>
      <c r="L46" s="401">
        <f t="shared" si="6"/>
        <v>2032</v>
      </c>
      <c r="M46" s="401">
        <f t="shared" si="6"/>
        <v>2033</v>
      </c>
      <c r="N46" s="401">
        <f t="shared" si="6"/>
        <v>2034</v>
      </c>
      <c r="O46" s="401">
        <f t="shared" si="6"/>
        <v>2035</v>
      </c>
      <c r="P46" s="401">
        <f t="shared" si="6"/>
        <v>2036</v>
      </c>
      <c r="Q46" s="401">
        <f t="shared" si="6"/>
        <v>2037</v>
      </c>
      <c r="R46" s="401">
        <f t="shared" si="6"/>
        <v>2038</v>
      </c>
      <c r="S46" s="401">
        <f t="shared" si="6"/>
        <v>2039</v>
      </c>
      <c r="T46" s="401">
        <f t="shared" si="6"/>
        <v>2040</v>
      </c>
      <c r="U46" s="401">
        <f t="shared" si="6"/>
        <v>2041</v>
      </c>
      <c r="V46" s="401">
        <f t="shared" si="6"/>
        <v>2042</v>
      </c>
      <c r="W46" s="401">
        <f t="shared" si="6"/>
        <v>2043</v>
      </c>
      <c r="X46" s="401">
        <f t="shared" si="6"/>
        <v>2044</v>
      </c>
      <c r="Y46" s="401">
        <f t="shared" si="6"/>
        <v>2045</v>
      </c>
      <c r="Z46" s="401">
        <f t="shared" si="6"/>
        <v>2046</v>
      </c>
      <c r="AA46" s="401">
        <f t="shared" si="6"/>
        <v>2047</v>
      </c>
      <c r="AB46" s="401">
        <f t="shared" si="6"/>
        <v>2048</v>
      </c>
      <c r="AC46" s="401">
        <f t="shared" si="6"/>
        <v>2049</v>
      </c>
      <c r="AD46" s="401">
        <f t="shared" si="6"/>
        <v>2050</v>
      </c>
      <c r="AE46" s="401">
        <f t="shared" si="6"/>
        <v>2051</v>
      </c>
      <c r="AF46" s="401">
        <f t="shared" si="6"/>
        <v>2052</v>
      </c>
      <c r="AG46" s="401">
        <f t="shared" si="6"/>
        <v>2053</v>
      </c>
      <c r="AH46" s="401">
        <f t="shared" si="6"/>
        <v>2054</v>
      </c>
      <c r="AI46" s="401">
        <f t="shared" si="6"/>
        <v>2055</v>
      </c>
      <c r="AJ46" s="401">
        <f t="shared" si="6"/>
        <v>2056</v>
      </c>
      <c r="AK46" s="401">
        <f t="shared" si="6"/>
        <v>2057</v>
      </c>
      <c r="AL46" s="401">
        <f t="shared" si="6"/>
        <v>2058</v>
      </c>
      <c r="AM46" s="401">
        <f t="shared" si="6"/>
        <v>2059</v>
      </c>
      <c r="AN46" s="401">
        <f t="shared" si="6"/>
        <v>2060</v>
      </c>
      <c r="AO46" s="401">
        <f t="shared" si="6"/>
        <v>2061</v>
      </c>
      <c r="AP46" s="401">
        <f t="shared" si="6"/>
        <v>2062</v>
      </c>
      <c r="AQ46" s="401">
        <f t="shared" si="6"/>
        <v>2063</v>
      </c>
    </row>
    <row r="47" spans="2:43" x14ac:dyDescent="0.3">
      <c r="B47" s="395" t="s">
        <v>654</v>
      </c>
      <c r="C47" s="402">
        <f t="shared" ref="C47:C62" si="7">SUM(D47:AQ47)</f>
        <v>0</v>
      </c>
      <c r="D47" s="405">
        <f>D5-D26</f>
        <v>0</v>
      </c>
      <c r="E47" s="405">
        <f t="shared" ref="E47:AQ52" si="8">E5-E26</f>
        <v>0</v>
      </c>
      <c r="F47" s="405">
        <f t="shared" si="8"/>
        <v>0</v>
      </c>
      <c r="G47" s="405">
        <f t="shared" si="8"/>
        <v>0</v>
      </c>
      <c r="H47" s="405">
        <f t="shared" si="8"/>
        <v>0</v>
      </c>
      <c r="I47" s="405">
        <f t="shared" si="8"/>
        <v>0</v>
      </c>
      <c r="J47" s="405">
        <f t="shared" si="8"/>
        <v>0</v>
      </c>
      <c r="K47" s="405">
        <f t="shared" si="8"/>
        <v>0</v>
      </c>
      <c r="L47" s="405">
        <f t="shared" si="8"/>
        <v>0</v>
      </c>
      <c r="M47" s="405">
        <f t="shared" si="8"/>
        <v>0</v>
      </c>
      <c r="N47" s="405">
        <f t="shared" si="8"/>
        <v>0</v>
      </c>
      <c r="O47" s="405">
        <f t="shared" si="8"/>
        <v>0</v>
      </c>
      <c r="P47" s="405">
        <f t="shared" si="8"/>
        <v>0</v>
      </c>
      <c r="Q47" s="405">
        <f t="shared" si="8"/>
        <v>0</v>
      </c>
      <c r="R47" s="405">
        <f t="shared" si="8"/>
        <v>0</v>
      </c>
      <c r="S47" s="405">
        <f t="shared" si="8"/>
        <v>0</v>
      </c>
      <c r="T47" s="405">
        <f t="shared" si="8"/>
        <v>0</v>
      </c>
      <c r="U47" s="405">
        <f t="shared" si="8"/>
        <v>0</v>
      </c>
      <c r="V47" s="405">
        <f t="shared" si="8"/>
        <v>0</v>
      </c>
      <c r="W47" s="405">
        <f t="shared" si="8"/>
        <v>0</v>
      </c>
      <c r="X47" s="405">
        <f t="shared" si="8"/>
        <v>0</v>
      </c>
      <c r="Y47" s="405">
        <f t="shared" si="8"/>
        <v>0</v>
      </c>
      <c r="Z47" s="405">
        <f t="shared" si="8"/>
        <v>0</v>
      </c>
      <c r="AA47" s="405">
        <f t="shared" si="8"/>
        <v>0</v>
      </c>
      <c r="AB47" s="405">
        <f t="shared" si="8"/>
        <v>0</v>
      </c>
      <c r="AC47" s="405">
        <f t="shared" si="8"/>
        <v>0</v>
      </c>
      <c r="AD47" s="405">
        <f t="shared" si="8"/>
        <v>0</v>
      </c>
      <c r="AE47" s="405">
        <f t="shared" si="8"/>
        <v>0</v>
      </c>
      <c r="AF47" s="405">
        <f t="shared" si="8"/>
        <v>0</v>
      </c>
      <c r="AG47" s="405">
        <f t="shared" si="8"/>
        <v>0</v>
      </c>
      <c r="AH47" s="405">
        <f t="shared" si="8"/>
        <v>0</v>
      </c>
      <c r="AI47" s="405">
        <f t="shared" si="8"/>
        <v>0</v>
      </c>
      <c r="AJ47" s="405">
        <f t="shared" si="8"/>
        <v>0</v>
      </c>
      <c r="AK47" s="405">
        <f t="shared" si="8"/>
        <v>0</v>
      </c>
      <c r="AL47" s="405">
        <f t="shared" si="8"/>
        <v>0</v>
      </c>
      <c r="AM47" s="405">
        <f t="shared" si="8"/>
        <v>0</v>
      </c>
      <c r="AN47" s="405">
        <f t="shared" si="8"/>
        <v>0</v>
      </c>
      <c r="AO47" s="405">
        <f t="shared" si="8"/>
        <v>0</v>
      </c>
      <c r="AP47" s="405">
        <f t="shared" si="8"/>
        <v>0</v>
      </c>
      <c r="AQ47" s="405">
        <f t="shared" si="8"/>
        <v>0</v>
      </c>
    </row>
    <row r="48" spans="2:43" x14ac:dyDescent="0.3">
      <c r="B48" s="395" t="s">
        <v>655</v>
      </c>
      <c r="C48" s="402">
        <f t="shared" si="7"/>
        <v>0</v>
      </c>
      <c r="D48" s="405">
        <f t="shared" ref="D48:S61" si="9">D6-D27</f>
        <v>0</v>
      </c>
      <c r="E48" s="405">
        <f t="shared" si="9"/>
        <v>0</v>
      </c>
      <c r="F48" s="405">
        <f t="shared" si="9"/>
        <v>0</v>
      </c>
      <c r="G48" s="405">
        <f t="shared" si="9"/>
        <v>0</v>
      </c>
      <c r="H48" s="405">
        <f t="shared" si="9"/>
        <v>0</v>
      </c>
      <c r="I48" s="405">
        <f t="shared" si="9"/>
        <v>0</v>
      </c>
      <c r="J48" s="405">
        <f t="shared" si="9"/>
        <v>0</v>
      </c>
      <c r="K48" s="405">
        <f t="shared" si="9"/>
        <v>0</v>
      </c>
      <c r="L48" s="405">
        <f t="shared" si="9"/>
        <v>0</v>
      </c>
      <c r="M48" s="405">
        <f t="shared" si="9"/>
        <v>0</v>
      </c>
      <c r="N48" s="405">
        <f t="shared" si="9"/>
        <v>0</v>
      </c>
      <c r="O48" s="405">
        <f t="shared" si="9"/>
        <v>0</v>
      </c>
      <c r="P48" s="405">
        <f t="shared" si="9"/>
        <v>0</v>
      </c>
      <c r="Q48" s="405">
        <f t="shared" si="9"/>
        <v>0</v>
      </c>
      <c r="R48" s="405">
        <f t="shared" si="9"/>
        <v>0</v>
      </c>
      <c r="S48" s="405">
        <f t="shared" si="9"/>
        <v>0</v>
      </c>
      <c r="T48" s="405">
        <f t="shared" si="8"/>
        <v>0</v>
      </c>
      <c r="U48" s="405">
        <f t="shared" si="8"/>
        <v>0</v>
      </c>
      <c r="V48" s="405">
        <f t="shared" si="8"/>
        <v>0</v>
      </c>
      <c r="W48" s="405">
        <f t="shared" si="8"/>
        <v>0</v>
      </c>
      <c r="X48" s="405">
        <f t="shared" si="8"/>
        <v>0</v>
      </c>
      <c r="Y48" s="405">
        <f t="shared" si="8"/>
        <v>0</v>
      </c>
      <c r="Z48" s="405">
        <f t="shared" si="8"/>
        <v>0</v>
      </c>
      <c r="AA48" s="405">
        <f t="shared" si="8"/>
        <v>0</v>
      </c>
      <c r="AB48" s="405">
        <f t="shared" si="8"/>
        <v>0</v>
      </c>
      <c r="AC48" s="405">
        <f t="shared" si="8"/>
        <v>0</v>
      </c>
      <c r="AD48" s="405">
        <f t="shared" si="8"/>
        <v>0</v>
      </c>
      <c r="AE48" s="405">
        <f t="shared" si="8"/>
        <v>0</v>
      </c>
      <c r="AF48" s="405">
        <f t="shared" si="8"/>
        <v>0</v>
      </c>
      <c r="AG48" s="405">
        <f t="shared" si="8"/>
        <v>0</v>
      </c>
      <c r="AH48" s="405">
        <f t="shared" si="8"/>
        <v>0</v>
      </c>
      <c r="AI48" s="405">
        <f t="shared" si="8"/>
        <v>0</v>
      </c>
      <c r="AJ48" s="405">
        <f t="shared" si="8"/>
        <v>0</v>
      </c>
      <c r="AK48" s="405">
        <f t="shared" si="8"/>
        <v>0</v>
      </c>
      <c r="AL48" s="405">
        <f t="shared" si="8"/>
        <v>0</v>
      </c>
      <c r="AM48" s="405">
        <f t="shared" si="8"/>
        <v>0</v>
      </c>
      <c r="AN48" s="405">
        <f t="shared" si="8"/>
        <v>0</v>
      </c>
      <c r="AO48" s="405">
        <f t="shared" si="8"/>
        <v>0</v>
      </c>
      <c r="AP48" s="405">
        <f t="shared" si="8"/>
        <v>0</v>
      </c>
      <c r="AQ48" s="405">
        <f t="shared" si="8"/>
        <v>0</v>
      </c>
    </row>
    <row r="49" spans="2:43" x14ac:dyDescent="0.3">
      <c r="B49" s="395" t="s">
        <v>656</v>
      </c>
      <c r="C49" s="402">
        <f t="shared" si="7"/>
        <v>0</v>
      </c>
      <c r="D49" s="405">
        <f t="shared" si="9"/>
        <v>0</v>
      </c>
      <c r="E49" s="405">
        <f t="shared" si="8"/>
        <v>0</v>
      </c>
      <c r="F49" s="405">
        <f t="shared" si="8"/>
        <v>0</v>
      </c>
      <c r="G49" s="405">
        <f t="shared" si="8"/>
        <v>0</v>
      </c>
      <c r="H49" s="405">
        <f t="shared" si="8"/>
        <v>0</v>
      </c>
      <c r="I49" s="405">
        <f t="shared" si="8"/>
        <v>0</v>
      </c>
      <c r="J49" s="405">
        <f t="shared" si="8"/>
        <v>0</v>
      </c>
      <c r="K49" s="405">
        <f t="shared" si="8"/>
        <v>0</v>
      </c>
      <c r="L49" s="405">
        <f t="shared" si="8"/>
        <v>0</v>
      </c>
      <c r="M49" s="405">
        <f t="shared" si="8"/>
        <v>0</v>
      </c>
      <c r="N49" s="405">
        <f t="shared" si="8"/>
        <v>0</v>
      </c>
      <c r="O49" s="405">
        <f t="shared" si="8"/>
        <v>0</v>
      </c>
      <c r="P49" s="405">
        <f t="shared" si="8"/>
        <v>0</v>
      </c>
      <c r="Q49" s="405">
        <f t="shared" si="8"/>
        <v>0</v>
      </c>
      <c r="R49" s="405">
        <f t="shared" si="8"/>
        <v>0</v>
      </c>
      <c r="S49" s="405">
        <f t="shared" si="8"/>
        <v>0</v>
      </c>
      <c r="T49" s="405">
        <f t="shared" si="8"/>
        <v>0</v>
      </c>
      <c r="U49" s="405">
        <f t="shared" si="8"/>
        <v>0</v>
      </c>
      <c r="V49" s="405">
        <f t="shared" si="8"/>
        <v>0</v>
      </c>
      <c r="W49" s="405">
        <f t="shared" si="8"/>
        <v>0</v>
      </c>
      <c r="X49" s="405">
        <f t="shared" si="8"/>
        <v>0</v>
      </c>
      <c r="Y49" s="405">
        <f t="shared" si="8"/>
        <v>0</v>
      </c>
      <c r="Z49" s="405">
        <f t="shared" si="8"/>
        <v>0</v>
      </c>
      <c r="AA49" s="405">
        <f t="shared" si="8"/>
        <v>0</v>
      </c>
      <c r="AB49" s="405">
        <f t="shared" si="8"/>
        <v>0</v>
      </c>
      <c r="AC49" s="405">
        <f t="shared" si="8"/>
        <v>0</v>
      </c>
      <c r="AD49" s="405">
        <f t="shared" si="8"/>
        <v>0</v>
      </c>
      <c r="AE49" s="405">
        <f t="shared" si="8"/>
        <v>0</v>
      </c>
      <c r="AF49" s="405">
        <f t="shared" si="8"/>
        <v>0</v>
      </c>
      <c r="AG49" s="405">
        <f t="shared" si="8"/>
        <v>0</v>
      </c>
      <c r="AH49" s="405">
        <f t="shared" si="8"/>
        <v>0</v>
      </c>
      <c r="AI49" s="405">
        <f t="shared" si="8"/>
        <v>0</v>
      </c>
      <c r="AJ49" s="405">
        <f t="shared" si="8"/>
        <v>0</v>
      </c>
      <c r="AK49" s="405">
        <f t="shared" si="8"/>
        <v>0</v>
      </c>
      <c r="AL49" s="405">
        <f t="shared" si="8"/>
        <v>0</v>
      </c>
      <c r="AM49" s="405">
        <f t="shared" si="8"/>
        <v>0</v>
      </c>
      <c r="AN49" s="405">
        <f t="shared" si="8"/>
        <v>0</v>
      </c>
      <c r="AO49" s="405">
        <f t="shared" si="8"/>
        <v>0</v>
      </c>
      <c r="AP49" s="405">
        <f t="shared" si="8"/>
        <v>0</v>
      </c>
      <c r="AQ49" s="405">
        <f t="shared" si="8"/>
        <v>0</v>
      </c>
    </row>
    <row r="50" spans="2:43" x14ac:dyDescent="0.3">
      <c r="B50" s="395" t="s">
        <v>657</v>
      </c>
      <c r="C50" s="402">
        <f t="shared" si="7"/>
        <v>0</v>
      </c>
      <c r="D50" s="405">
        <f t="shared" si="9"/>
        <v>0</v>
      </c>
      <c r="E50" s="405">
        <f t="shared" si="8"/>
        <v>0</v>
      </c>
      <c r="F50" s="405">
        <f t="shared" si="8"/>
        <v>0</v>
      </c>
      <c r="G50" s="405">
        <f t="shared" si="8"/>
        <v>0</v>
      </c>
      <c r="H50" s="405">
        <f t="shared" si="8"/>
        <v>0</v>
      </c>
      <c r="I50" s="405">
        <f t="shared" si="8"/>
        <v>0</v>
      </c>
      <c r="J50" s="405">
        <f t="shared" si="8"/>
        <v>0</v>
      </c>
      <c r="K50" s="405">
        <f t="shared" si="8"/>
        <v>0</v>
      </c>
      <c r="L50" s="405">
        <f t="shared" si="8"/>
        <v>0</v>
      </c>
      <c r="M50" s="405">
        <f t="shared" si="8"/>
        <v>0</v>
      </c>
      <c r="N50" s="405">
        <f t="shared" si="8"/>
        <v>0</v>
      </c>
      <c r="O50" s="405">
        <f t="shared" si="8"/>
        <v>0</v>
      </c>
      <c r="P50" s="405">
        <f t="shared" si="8"/>
        <v>0</v>
      </c>
      <c r="Q50" s="405">
        <f t="shared" si="8"/>
        <v>0</v>
      </c>
      <c r="R50" s="405">
        <f t="shared" si="8"/>
        <v>0</v>
      </c>
      <c r="S50" s="405">
        <f t="shared" si="8"/>
        <v>0</v>
      </c>
      <c r="T50" s="405">
        <f t="shared" si="8"/>
        <v>0</v>
      </c>
      <c r="U50" s="405">
        <f t="shared" si="8"/>
        <v>0</v>
      </c>
      <c r="V50" s="405">
        <f t="shared" si="8"/>
        <v>0</v>
      </c>
      <c r="W50" s="405">
        <f t="shared" si="8"/>
        <v>0</v>
      </c>
      <c r="X50" s="405">
        <f t="shared" si="8"/>
        <v>0</v>
      </c>
      <c r="Y50" s="405">
        <f t="shared" si="8"/>
        <v>0</v>
      </c>
      <c r="Z50" s="405">
        <f t="shared" si="8"/>
        <v>0</v>
      </c>
      <c r="AA50" s="405">
        <f t="shared" si="8"/>
        <v>0</v>
      </c>
      <c r="AB50" s="405">
        <f t="shared" si="8"/>
        <v>0</v>
      </c>
      <c r="AC50" s="405">
        <f t="shared" si="8"/>
        <v>0</v>
      </c>
      <c r="AD50" s="405">
        <f t="shared" si="8"/>
        <v>0</v>
      </c>
      <c r="AE50" s="405">
        <f t="shared" si="8"/>
        <v>0</v>
      </c>
      <c r="AF50" s="405">
        <f t="shared" si="8"/>
        <v>0</v>
      </c>
      <c r="AG50" s="405">
        <f t="shared" si="8"/>
        <v>0</v>
      </c>
      <c r="AH50" s="405">
        <f t="shared" si="8"/>
        <v>0</v>
      </c>
      <c r="AI50" s="405">
        <f t="shared" si="8"/>
        <v>0</v>
      </c>
      <c r="AJ50" s="405">
        <f t="shared" si="8"/>
        <v>0</v>
      </c>
      <c r="AK50" s="405">
        <f t="shared" si="8"/>
        <v>0</v>
      </c>
      <c r="AL50" s="405">
        <f t="shared" si="8"/>
        <v>0</v>
      </c>
      <c r="AM50" s="405">
        <f t="shared" si="8"/>
        <v>0</v>
      </c>
      <c r="AN50" s="405">
        <f t="shared" si="8"/>
        <v>0</v>
      </c>
      <c r="AO50" s="405">
        <f t="shared" si="8"/>
        <v>0</v>
      </c>
      <c r="AP50" s="405">
        <f t="shared" si="8"/>
        <v>0</v>
      </c>
      <c r="AQ50" s="405">
        <f t="shared" si="8"/>
        <v>0</v>
      </c>
    </row>
    <row r="51" spans="2:43" x14ac:dyDescent="0.3">
      <c r="B51" s="395" t="s">
        <v>658</v>
      </c>
      <c r="C51" s="402">
        <f t="shared" si="7"/>
        <v>0</v>
      </c>
      <c r="D51" s="405">
        <f t="shared" si="9"/>
        <v>0</v>
      </c>
      <c r="E51" s="405">
        <f t="shared" si="8"/>
        <v>0</v>
      </c>
      <c r="F51" s="405">
        <f t="shared" si="8"/>
        <v>0</v>
      </c>
      <c r="G51" s="405">
        <f t="shared" si="8"/>
        <v>0</v>
      </c>
      <c r="H51" s="405">
        <f t="shared" si="8"/>
        <v>0</v>
      </c>
      <c r="I51" s="405">
        <f t="shared" si="8"/>
        <v>0</v>
      </c>
      <c r="J51" s="405">
        <f t="shared" si="8"/>
        <v>0</v>
      </c>
      <c r="K51" s="405">
        <f t="shared" si="8"/>
        <v>0</v>
      </c>
      <c r="L51" s="405">
        <f t="shared" si="8"/>
        <v>0</v>
      </c>
      <c r="M51" s="405">
        <f t="shared" si="8"/>
        <v>0</v>
      </c>
      <c r="N51" s="405">
        <f t="shared" si="8"/>
        <v>0</v>
      </c>
      <c r="O51" s="405">
        <f t="shared" si="8"/>
        <v>0</v>
      </c>
      <c r="P51" s="405">
        <f t="shared" si="8"/>
        <v>0</v>
      </c>
      <c r="Q51" s="405">
        <f t="shared" si="8"/>
        <v>0</v>
      </c>
      <c r="R51" s="405">
        <f t="shared" si="8"/>
        <v>0</v>
      </c>
      <c r="S51" s="405">
        <f t="shared" si="8"/>
        <v>0</v>
      </c>
      <c r="T51" s="405">
        <f t="shared" si="8"/>
        <v>0</v>
      </c>
      <c r="U51" s="405">
        <f t="shared" si="8"/>
        <v>0</v>
      </c>
      <c r="V51" s="405">
        <f t="shared" si="8"/>
        <v>0</v>
      </c>
      <c r="W51" s="405">
        <f t="shared" si="8"/>
        <v>0</v>
      </c>
      <c r="X51" s="405">
        <f t="shared" si="8"/>
        <v>0</v>
      </c>
      <c r="Y51" s="405">
        <f t="shared" si="8"/>
        <v>0</v>
      </c>
      <c r="Z51" s="405">
        <f t="shared" si="8"/>
        <v>0</v>
      </c>
      <c r="AA51" s="405">
        <f t="shared" si="8"/>
        <v>0</v>
      </c>
      <c r="AB51" s="405">
        <f t="shared" si="8"/>
        <v>0</v>
      </c>
      <c r="AC51" s="405">
        <f t="shared" si="8"/>
        <v>0</v>
      </c>
      <c r="AD51" s="405">
        <f t="shared" si="8"/>
        <v>0</v>
      </c>
      <c r="AE51" s="405">
        <f t="shared" si="8"/>
        <v>0</v>
      </c>
      <c r="AF51" s="405">
        <f t="shared" si="8"/>
        <v>0</v>
      </c>
      <c r="AG51" s="405">
        <f t="shared" si="8"/>
        <v>0</v>
      </c>
      <c r="AH51" s="405">
        <f t="shared" si="8"/>
        <v>0</v>
      </c>
      <c r="AI51" s="405">
        <f t="shared" si="8"/>
        <v>0</v>
      </c>
      <c r="AJ51" s="405">
        <f t="shared" si="8"/>
        <v>0</v>
      </c>
      <c r="AK51" s="405">
        <f t="shared" si="8"/>
        <v>0</v>
      </c>
      <c r="AL51" s="405">
        <f t="shared" si="8"/>
        <v>0</v>
      </c>
      <c r="AM51" s="405">
        <f t="shared" si="8"/>
        <v>0</v>
      </c>
      <c r="AN51" s="405">
        <f t="shared" si="8"/>
        <v>0</v>
      </c>
      <c r="AO51" s="405">
        <f t="shared" si="8"/>
        <v>0</v>
      </c>
      <c r="AP51" s="405">
        <f t="shared" si="8"/>
        <v>0</v>
      </c>
      <c r="AQ51" s="405">
        <f t="shared" si="8"/>
        <v>0</v>
      </c>
    </row>
    <row r="52" spans="2:43" x14ac:dyDescent="0.3">
      <c r="B52" s="395" t="s">
        <v>659</v>
      </c>
      <c r="C52" s="402">
        <f t="shared" si="7"/>
        <v>0</v>
      </c>
      <c r="D52" s="405">
        <f t="shared" si="9"/>
        <v>0</v>
      </c>
      <c r="E52" s="405">
        <f t="shared" si="8"/>
        <v>0</v>
      </c>
      <c r="F52" s="405">
        <f t="shared" si="8"/>
        <v>0</v>
      </c>
      <c r="G52" s="405">
        <f t="shared" si="8"/>
        <v>0</v>
      </c>
      <c r="H52" s="405">
        <f t="shared" si="8"/>
        <v>0</v>
      </c>
      <c r="I52" s="405">
        <f t="shared" si="8"/>
        <v>0</v>
      </c>
      <c r="J52" s="405">
        <f t="shared" si="8"/>
        <v>0</v>
      </c>
      <c r="K52" s="405">
        <f t="shared" si="8"/>
        <v>0</v>
      </c>
      <c r="L52" s="405">
        <f t="shared" si="8"/>
        <v>0</v>
      </c>
      <c r="M52" s="405">
        <f t="shared" si="8"/>
        <v>0</v>
      </c>
      <c r="N52" s="405">
        <f t="shared" si="8"/>
        <v>0</v>
      </c>
      <c r="O52" s="405">
        <f t="shared" si="8"/>
        <v>0</v>
      </c>
      <c r="P52" s="405">
        <f t="shared" si="8"/>
        <v>0</v>
      </c>
      <c r="Q52" s="405">
        <f t="shared" si="8"/>
        <v>0</v>
      </c>
      <c r="R52" s="405">
        <f t="shared" si="8"/>
        <v>0</v>
      </c>
      <c r="S52" s="405">
        <f t="shared" si="8"/>
        <v>0</v>
      </c>
      <c r="T52" s="405">
        <f t="shared" si="8"/>
        <v>0</v>
      </c>
      <c r="U52" s="405">
        <f t="shared" si="8"/>
        <v>0</v>
      </c>
      <c r="V52" s="405">
        <f t="shared" si="8"/>
        <v>0</v>
      </c>
      <c r="W52" s="405">
        <f t="shared" si="8"/>
        <v>0</v>
      </c>
      <c r="X52" s="405">
        <f t="shared" si="8"/>
        <v>0</v>
      </c>
      <c r="Y52" s="405">
        <f t="shared" si="8"/>
        <v>0</v>
      </c>
      <c r="Z52" s="405">
        <f t="shared" si="8"/>
        <v>0</v>
      </c>
      <c r="AA52" s="405">
        <f t="shared" si="8"/>
        <v>0</v>
      </c>
      <c r="AB52" s="405">
        <f t="shared" si="8"/>
        <v>0</v>
      </c>
      <c r="AC52" s="405">
        <f t="shared" si="8"/>
        <v>0</v>
      </c>
      <c r="AD52" s="405">
        <f t="shared" ref="E52:AQ57" si="10">AD10-AD31</f>
        <v>0</v>
      </c>
      <c r="AE52" s="405">
        <f t="shared" si="10"/>
        <v>0</v>
      </c>
      <c r="AF52" s="405">
        <f t="shared" si="10"/>
        <v>0</v>
      </c>
      <c r="AG52" s="405">
        <f t="shared" si="10"/>
        <v>0</v>
      </c>
      <c r="AH52" s="405">
        <f t="shared" si="10"/>
        <v>0</v>
      </c>
      <c r="AI52" s="405">
        <f t="shared" si="10"/>
        <v>0</v>
      </c>
      <c r="AJ52" s="405">
        <f t="shared" si="10"/>
        <v>0</v>
      </c>
      <c r="AK52" s="405">
        <f t="shared" si="10"/>
        <v>0</v>
      </c>
      <c r="AL52" s="405">
        <f t="shared" si="10"/>
        <v>0</v>
      </c>
      <c r="AM52" s="405">
        <f t="shared" si="10"/>
        <v>0</v>
      </c>
      <c r="AN52" s="405">
        <f t="shared" si="10"/>
        <v>0</v>
      </c>
      <c r="AO52" s="405">
        <f t="shared" si="10"/>
        <v>0</v>
      </c>
      <c r="AP52" s="405">
        <f t="shared" si="10"/>
        <v>0</v>
      </c>
      <c r="AQ52" s="405">
        <f t="shared" si="10"/>
        <v>0</v>
      </c>
    </row>
    <row r="53" spans="2:43" x14ac:dyDescent="0.3">
      <c r="B53" s="395" t="s">
        <v>660</v>
      </c>
      <c r="C53" s="402">
        <f t="shared" si="7"/>
        <v>0</v>
      </c>
      <c r="D53" s="405">
        <f t="shared" si="9"/>
        <v>0</v>
      </c>
      <c r="E53" s="405">
        <f t="shared" si="10"/>
        <v>0</v>
      </c>
      <c r="F53" s="405">
        <f t="shared" si="10"/>
        <v>0</v>
      </c>
      <c r="G53" s="405">
        <f t="shared" si="10"/>
        <v>0</v>
      </c>
      <c r="H53" s="405">
        <f t="shared" si="10"/>
        <v>0</v>
      </c>
      <c r="I53" s="405">
        <f t="shared" si="10"/>
        <v>0</v>
      </c>
      <c r="J53" s="405">
        <f t="shared" si="10"/>
        <v>0</v>
      </c>
      <c r="K53" s="405">
        <f t="shared" si="10"/>
        <v>0</v>
      </c>
      <c r="L53" s="405">
        <f t="shared" si="10"/>
        <v>0</v>
      </c>
      <c r="M53" s="405">
        <f t="shared" si="10"/>
        <v>0</v>
      </c>
      <c r="N53" s="405">
        <f t="shared" si="10"/>
        <v>0</v>
      </c>
      <c r="O53" s="405">
        <f t="shared" si="10"/>
        <v>0</v>
      </c>
      <c r="P53" s="405">
        <f t="shared" si="10"/>
        <v>0</v>
      </c>
      <c r="Q53" s="405">
        <f t="shared" si="10"/>
        <v>0</v>
      </c>
      <c r="R53" s="405">
        <f t="shared" si="10"/>
        <v>0</v>
      </c>
      <c r="S53" s="405">
        <f t="shared" si="10"/>
        <v>0</v>
      </c>
      <c r="T53" s="405">
        <f t="shared" si="10"/>
        <v>0</v>
      </c>
      <c r="U53" s="405">
        <f t="shared" si="10"/>
        <v>0</v>
      </c>
      <c r="V53" s="405">
        <f t="shared" si="10"/>
        <v>0</v>
      </c>
      <c r="W53" s="405">
        <f t="shared" si="10"/>
        <v>0</v>
      </c>
      <c r="X53" s="405">
        <f t="shared" si="10"/>
        <v>0</v>
      </c>
      <c r="Y53" s="405">
        <f t="shared" si="10"/>
        <v>0</v>
      </c>
      <c r="Z53" s="405">
        <f t="shared" si="10"/>
        <v>0</v>
      </c>
      <c r="AA53" s="405">
        <f t="shared" si="10"/>
        <v>0</v>
      </c>
      <c r="AB53" s="405">
        <f t="shared" si="10"/>
        <v>0</v>
      </c>
      <c r="AC53" s="405">
        <f t="shared" si="10"/>
        <v>0</v>
      </c>
      <c r="AD53" s="405">
        <f t="shared" si="10"/>
        <v>0</v>
      </c>
      <c r="AE53" s="405">
        <f t="shared" si="10"/>
        <v>0</v>
      </c>
      <c r="AF53" s="405">
        <f t="shared" si="10"/>
        <v>0</v>
      </c>
      <c r="AG53" s="405">
        <f t="shared" si="10"/>
        <v>0</v>
      </c>
      <c r="AH53" s="405">
        <f t="shared" si="10"/>
        <v>0</v>
      </c>
      <c r="AI53" s="405">
        <f t="shared" si="10"/>
        <v>0</v>
      </c>
      <c r="AJ53" s="405">
        <f t="shared" si="10"/>
        <v>0</v>
      </c>
      <c r="AK53" s="405">
        <f t="shared" si="10"/>
        <v>0</v>
      </c>
      <c r="AL53" s="405">
        <f t="shared" si="10"/>
        <v>0</v>
      </c>
      <c r="AM53" s="405">
        <f t="shared" si="10"/>
        <v>0</v>
      </c>
      <c r="AN53" s="405">
        <f t="shared" si="10"/>
        <v>0</v>
      </c>
      <c r="AO53" s="405">
        <f t="shared" si="10"/>
        <v>0</v>
      </c>
      <c r="AP53" s="405">
        <f t="shared" si="10"/>
        <v>0</v>
      </c>
      <c r="AQ53" s="405">
        <f t="shared" si="10"/>
        <v>0</v>
      </c>
    </row>
    <row r="54" spans="2:43" x14ac:dyDescent="0.3">
      <c r="B54" s="395" t="s">
        <v>661</v>
      </c>
      <c r="C54" s="402">
        <f t="shared" si="7"/>
        <v>0</v>
      </c>
      <c r="D54" s="405">
        <f t="shared" si="9"/>
        <v>0</v>
      </c>
      <c r="E54" s="405">
        <f t="shared" si="10"/>
        <v>0</v>
      </c>
      <c r="F54" s="405">
        <f t="shared" si="10"/>
        <v>0</v>
      </c>
      <c r="G54" s="405">
        <f t="shared" si="10"/>
        <v>0</v>
      </c>
      <c r="H54" s="405">
        <f t="shared" si="10"/>
        <v>0</v>
      </c>
      <c r="I54" s="405">
        <f t="shared" si="10"/>
        <v>0</v>
      </c>
      <c r="J54" s="405">
        <f t="shared" si="10"/>
        <v>0</v>
      </c>
      <c r="K54" s="405">
        <f t="shared" si="10"/>
        <v>0</v>
      </c>
      <c r="L54" s="405">
        <f t="shared" si="10"/>
        <v>0</v>
      </c>
      <c r="M54" s="405">
        <f t="shared" si="10"/>
        <v>0</v>
      </c>
      <c r="N54" s="405">
        <f t="shared" si="10"/>
        <v>0</v>
      </c>
      <c r="O54" s="405">
        <f t="shared" si="10"/>
        <v>0</v>
      </c>
      <c r="P54" s="405">
        <f t="shared" si="10"/>
        <v>0</v>
      </c>
      <c r="Q54" s="405">
        <f t="shared" si="10"/>
        <v>0</v>
      </c>
      <c r="R54" s="405">
        <f t="shared" si="10"/>
        <v>0</v>
      </c>
      <c r="S54" s="405">
        <f t="shared" si="10"/>
        <v>0</v>
      </c>
      <c r="T54" s="405">
        <f t="shared" si="10"/>
        <v>0</v>
      </c>
      <c r="U54" s="405">
        <f t="shared" si="10"/>
        <v>0</v>
      </c>
      <c r="V54" s="405">
        <f t="shared" si="10"/>
        <v>0</v>
      </c>
      <c r="W54" s="405">
        <f t="shared" si="10"/>
        <v>0</v>
      </c>
      <c r="X54" s="405">
        <f t="shared" si="10"/>
        <v>0</v>
      </c>
      <c r="Y54" s="405">
        <f t="shared" si="10"/>
        <v>0</v>
      </c>
      <c r="Z54" s="405">
        <f t="shared" si="10"/>
        <v>0</v>
      </c>
      <c r="AA54" s="405">
        <f t="shared" si="10"/>
        <v>0</v>
      </c>
      <c r="AB54" s="405">
        <f t="shared" si="10"/>
        <v>0</v>
      </c>
      <c r="AC54" s="405">
        <f t="shared" si="10"/>
        <v>0</v>
      </c>
      <c r="AD54" s="405">
        <f t="shared" si="10"/>
        <v>0</v>
      </c>
      <c r="AE54" s="405">
        <f t="shared" si="10"/>
        <v>0</v>
      </c>
      <c r="AF54" s="405">
        <f t="shared" si="10"/>
        <v>0</v>
      </c>
      <c r="AG54" s="405">
        <f t="shared" si="10"/>
        <v>0</v>
      </c>
      <c r="AH54" s="405">
        <f t="shared" si="10"/>
        <v>0</v>
      </c>
      <c r="AI54" s="405">
        <f t="shared" si="10"/>
        <v>0</v>
      </c>
      <c r="AJ54" s="405">
        <f t="shared" si="10"/>
        <v>0</v>
      </c>
      <c r="AK54" s="405">
        <f t="shared" si="10"/>
        <v>0</v>
      </c>
      <c r="AL54" s="405">
        <f t="shared" si="10"/>
        <v>0</v>
      </c>
      <c r="AM54" s="405">
        <f t="shared" si="10"/>
        <v>0</v>
      </c>
      <c r="AN54" s="405">
        <f t="shared" si="10"/>
        <v>0</v>
      </c>
      <c r="AO54" s="405">
        <f t="shared" si="10"/>
        <v>0</v>
      </c>
      <c r="AP54" s="405">
        <f t="shared" si="10"/>
        <v>0</v>
      </c>
      <c r="AQ54" s="405">
        <f t="shared" si="10"/>
        <v>0</v>
      </c>
    </row>
    <row r="55" spans="2:43" x14ac:dyDescent="0.3">
      <c r="B55" s="395" t="s">
        <v>662</v>
      </c>
      <c r="C55" s="402">
        <f t="shared" si="7"/>
        <v>0</v>
      </c>
      <c r="D55" s="405">
        <f t="shared" si="9"/>
        <v>0</v>
      </c>
      <c r="E55" s="405">
        <f t="shared" si="10"/>
        <v>0</v>
      </c>
      <c r="F55" s="405">
        <f t="shared" si="10"/>
        <v>0</v>
      </c>
      <c r="G55" s="405">
        <f t="shared" si="10"/>
        <v>0</v>
      </c>
      <c r="H55" s="405">
        <f t="shared" si="10"/>
        <v>0</v>
      </c>
      <c r="I55" s="405">
        <f t="shared" si="10"/>
        <v>0</v>
      </c>
      <c r="J55" s="405">
        <f t="shared" si="10"/>
        <v>0</v>
      </c>
      <c r="K55" s="405">
        <f t="shared" si="10"/>
        <v>0</v>
      </c>
      <c r="L55" s="405">
        <f t="shared" si="10"/>
        <v>0</v>
      </c>
      <c r="M55" s="405">
        <f t="shared" si="10"/>
        <v>0</v>
      </c>
      <c r="N55" s="405">
        <f t="shared" si="10"/>
        <v>0</v>
      </c>
      <c r="O55" s="405">
        <f t="shared" si="10"/>
        <v>0</v>
      </c>
      <c r="P55" s="405">
        <f t="shared" si="10"/>
        <v>0</v>
      </c>
      <c r="Q55" s="405">
        <f t="shared" si="10"/>
        <v>0</v>
      </c>
      <c r="R55" s="405">
        <f t="shared" si="10"/>
        <v>0</v>
      </c>
      <c r="S55" s="405">
        <f t="shared" si="10"/>
        <v>0</v>
      </c>
      <c r="T55" s="405">
        <f t="shared" si="10"/>
        <v>0</v>
      </c>
      <c r="U55" s="405">
        <f t="shared" si="10"/>
        <v>0</v>
      </c>
      <c r="V55" s="405">
        <f t="shared" si="10"/>
        <v>0</v>
      </c>
      <c r="W55" s="405">
        <f t="shared" si="10"/>
        <v>0</v>
      </c>
      <c r="X55" s="405">
        <f t="shared" si="10"/>
        <v>0</v>
      </c>
      <c r="Y55" s="405">
        <f t="shared" si="10"/>
        <v>0</v>
      </c>
      <c r="Z55" s="405">
        <f t="shared" si="10"/>
        <v>0</v>
      </c>
      <c r="AA55" s="405">
        <f t="shared" si="10"/>
        <v>0</v>
      </c>
      <c r="AB55" s="405">
        <f t="shared" si="10"/>
        <v>0</v>
      </c>
      <c r="AC55" s="405">
        <f t="shared" si="10"/>
        <v>0</v>
      </c>
      <c r="AD55" s="405">
        <f t="shared" si="10"/>
        <v>0</v>
      </c>
      <c r="AE55" s="405">
        <f t="shared" si="10"/>
        <v>0</v>
      </c>
      <c r="AF55" s="405">
        <f t="shared" si="10"/>
        <v>0</v>
      </c>
      <c r="AG55" s="405">
        <f t="shared" si="10"/>
        <v>0</v>
      </c>
      <c r="AH55" s="405">
        <f t="shared" si="10"/>
        <v>0</v>
      </c>
      <c r="AI55" s="405">
        <f t="shared" si="10"/>
        <v>0</v>
      </c>
      <c r="AJ55" s="405">
        <f t="shared" si="10"/>
        <v>0</v>
      </c>
      <c r="AK55" s="405">
        <f t="shared" si="10"/>
        <v>0</v>
      </c>
      <c r="AL55" s="405">
        <f t="shared" si="10"/>
        <v>0</v>
      </c>
      <c r="AM55" s="405">
        <f t="shared" si="10"/>
        <v>0</v>
      </c>
      <c r="AN55" s="405">
        <f t="shared" si="10"/>
        <v>0</v>
      </c>
      <c r="AO55" s="405">
        <f t="shared" si="10"/>
        <v>0</v>
      </c>
      <c r="AP55" s="405">
        <f t="shared" si="10"/>
        <v>0</v>
      </c>
      <c r="AQ55" s="405">
        <f t="shared" si="10"/>
        <v>0</v>
      </c>
    </row>
    <row r="56" spans="2:43" x14ac:dyDescent="0.3">
      <c r="B56" s="395" t="s">
        <v>663</v>
      </c>
      <c r="C56" s="402">
        <f t="shared" si="7"/>
        <v>0</v>
      </c>
      <c r="D56" s="405">
        <f t="shared" si="9"/>
        <v>0</v>
      </c>
      <c r="E56" s="405">
        <f t="shared" si="10"/>
        <v>0</v>
      </c>
      <c r="F56" s="405">
        <f t="shared" si="10"/>
        <v>0</v>
      </c>
      <c r="G56" s="405">
        <f t="shared" si="10"/>
        <v>0</v>
      </c>
      <c r="H56" s="405">
        <f t="shared" si="10"/>
        <v>0</v>
      </c>
      <c r="I56" s="405">
        <f t="shared" si="10"/>
        <v>0</v>
      </c>
      <c r="J56" s="405">
        <f t="shared" si="10"/>
        <v>0</v>
      </c>
      <c r="K56" s="405">
        <f t="shared" si="10"/>
        <v>0</v>
      </c>
      <c r="L56" s="405">
        <f t="shared" si="10"/>
        <v>0</v>
      </c>
      <c r="M56" s="405">
        <f t="shared" si="10"/>
        <v>0</v>
      </c>
      <c r="N56" s="405">
        <f t="shared" si="10"/>
        <v>0</v>
      </c>
      <c r="O56" s="405">
        <f t="shared" si="10"/>
        <v>0</v>
      </c>
      <c r="P56" s="405">
        <f t="shared" si="10"/>
        <v>0</v>
      </c>
      <c r="Q56" s="405">
        <f t="shared" si="10"/>
        <v>0</v>
      </c>
      <c r="R56" s="405">
        <f t="shared" si="10"/>
        <v>0</v>
      </c>
      <c r="S56" s="405">
        <f t="shared" si="10"/>
        <v>0</v>
      </c>
      <c r="T56" s="405">
        <f t="shared" si="10"/>
        <v>0</v>
      </c>
      <c r="U56" s="405">
        <f t="shared" si="10"/>
        <v>0</v>
      </c>
      <c r="V56" s="405">
        <f t="shared" si="10"/>
        <v>0</v>
      </c>
      <c r="W56" s="405">
        <f t="shared" si="10"/>
        <v>0</v>
      </c>
      <c r="X56" s="405">
        <f t="shared" si="10"/>
        <v>0</v>
      </c>
      <c r="Y56" s="405">
        <f t="shared" si="10"/>
        <v>0</v>
      </c>
      <c r="Z56" s="405">
        <f t="shared" si="10"/>
        <v>0</v>
      </c>
      <c r="AA56" s="405">
        <f t="shared" si="10"/>
        <v>0</v>
      </c>
      <c r="AB56" s="405">
        <f t="shared" si="10"/>
        <v>0</v>
      </c>
      <c r="AC56" s="405">
        <f t="shared" si="10"/>
        <v>0</v>
      </c>
      <c r="AD56" s="405">
        <f t="shared" si="10"/>
        <v>0</v>
      </c>
      <c r="AE56" s="405">
        <f t="shared" si="10"/>
        <v>0</v>
      </c>
      <c r="AF56" s="405">
        <f t="shared" si="10"/>
        <v>0</v>
      </c>
      <c r="AG56" s="405">
        <f t="shared" si="10"/>
        <v>0</v>
      </c>
      <c r="AH56" s="405">
        <f t="shared" si="10"/>
        <v>0</v>
      </c>
      <c r="AI56" s="405">
        <f t="shared" si="10"/>
        <v>0</v>
      </c>
      <c r="AJ56" s="405">
        <f t="shared" si="10"/>
        <v>0</v>
      </c>
      <c r="AK56" s="405">
        <f t="shared" si="10"/>
        <v>0</v>
      </c>
      <c r="AL56" s="405">
        <f t="shared" si="10"/>
        <v>0</v>
      </c>
      <c r="AM56" s="405">
        <f t="shared" si="10"/>
        <v>0</v>
      </c>
      <c r="AN56" s="405">
        <f t="shared" si="10"/>
        <v>0</v>
      </c>
      <c r="AO56" s="405">
        <f t="shared" si="10"/>
        <v>0</v>
      </c>
      <c r="AP56" s="405">
        <f t="shared" si="10"/>
        <v>0</v>
      </c>
      <c r="AQ56" s="405">
        <f t="shared" si="10"/>
        <v>0</v>
      </c>
    </row>
    <row r="57" spans="2:43" x14ac:dyDescent="0.3">
      <c r="B57" s="395" t="s">
        <v>664</v>
      </c>
      <c r="C57" s="402">
        <f t="shared" si="7"/>
        <v>0</v>
      </c>
      <c r="D57" s="405">
        <f t="shared" si="9"/>
        <v>0</v>
      </c>
      <c r="E57" s="405">
        <f t="shared" si="10"/>
        <v>0</v>
      </c>
      <c r="F57" s="405">
        <f t="shared" si="10"/>
        <v>0</v>
      </c>
      <c r="G57" s="405">
        <f t="shared" si="10"/>
        <v>0</v>
      </c>
      <c r="H57" s="405">
        <f t="shared" si="10"/>
        <v>0</v>
      </c>
      <c r="I57" s="405">
        <f t="shared" si="10"/>
        <v>0</v>
      </c>
      <c r="J57" s="405">
        <f t="shared" si="10"/>
        <v>0</v>
      </c>
      <c r="K57" s="405">
        <f t="shared" si="10"/>
        <v>0</v>
      </c>
      <c r="L57" s="405">
        <f t="shared" si="10"/>
        <v>0</v>
      </c>
      <c r="M57" s="405">
        <f t="shared" si="10"/>
        <v>0</v>
      </c>
      <c r="N57" s="405">
        <f t="shared" si="10"/>
        <v>0</v>
      </c>
      <c r="O57" s="405">
        <f t="shared" si="10"/>
        <v>0</v>
      </c>
      <c r="P57" s="405">
        <f t="shared" si="10"/>
        <v>0</v>
      </c>
      <c r="Q57" s="405">
        <f t="shared" si="10"/>
        <v>0</v>
      </c>
      <c r="R57" s="405">
        <f t="shared" si="10"/>
        <v>0</v>
      </c>
      <c r="S57" s="405">
        <f t="shared" si="10"/>
        <v>0</v>
      </c>
      <c r="T57" s="405">
        <f t="shared" si="10"/>
        <v>0</v>
      </c>
      <c r="U57" s="405">
        <f t="shared" si="10"/>
        <v>0</v>
      </c>
      <c r="V57" s="405">
        <f t="shared" si="10"/>
        <v>0</v>
      </c>
      <c r="W57" s="405">
        <f t="shared" si="10"/>
        <v>0</v>
      </c>
      <c r="X57" s="405">
        <f t="shared" si="10"/>
        <v>0</v>
      </c>
      <c r="Y57" s="405">
        <f t="shared" si="10"/>
        <v>0</v>
      </c>
      <c r="Z57" s="405">
        <f t="shared" si="10"/>
        <v>0</v>
      </c>
      <c r="AA57" s="405">
        <f t="shared" si="10"/>
        <v>0</v>
      </c>
      <c r="AB57" s="405">
        <f t="shared" si="10"/>
        <v>0</v>
      </c>
      <c r="AC57" s="405">
        <f t="shared" si="10"/>
        <v>0</v>
      </c>
      <c r="AD57" s="405">
        <f t="shared" si="10"/>
        <v>0</v>
      </c>
      <c r="AE57" s="405">
        <f t="shared" si="10"/>
        <v>0</v>
      </c>
      <c r="AF57" s="405">
        <f t="shared" si="10"/>
        <v>0</v>
      </c>
      <c r="AG57" s="405">
        <f t="shared" si="10"/>
        <v>0</v>
      </c>
      <c r="AH57" s="405">
        <f t="shared" si="10"/>
        <v>0</v>
      </c>
      <c r="AI57" s="405">
        <f t="shared" si="10"/>
        <v>0</v>
      </c>
      <c r="AJ57" s="405">
        <f t="shared" si="10"/>
        <v>0</v>
      </c>
      <c r="AK57" s="405">
        <f t="shared" si="10"/>
        <v>0</v>
      </c>
      <c r="AL57" s="405">
        <f t="shared" si="10"/>
        <v>0</v>
      </c>
      <c r="AM57" s="405">
        <f t="shared" si="10"/>
        <v>0</v>
      </c>
      <c r="AN57" s="405">
        <f t="shared" ref="AN57:AQ57" si="11">AN15-AN36</f>
        <v>0</v>
      </c>
      <c r="AO57" s="405">
        <f t="shared" si="11"/>
        <v>0</v>
      </c>
      <c r="AP57" s="405">
        <f t="shared" si="11"/>
        <v>0</v>
      </c>
      <c r="AQ57" s="405">
        <f t="shared" si="11"/>
        <v>0</v>
      </c>
    </row>
    <row r="58" spans="2:43" x14ac:dyDescent="0.3">
      <c r="B58" s="395" t="s">
        <v>665</v>
      </c>
      <c r="C58" s="402">
        <f t="shared" si="7"/>
        <v>0</v>
      </c>
      <c r="D58" s="405">
        <f t="shared" si="9"/>
        <v>0</v>
      </c>
      <c r="E58" s="405">
        <f t="shared" si="9"/>
        <v>0</v>
      </c>
      <c r="F58" s="405">
        <f t="shared" si="9"/>
        <v>0</v>
      </c>
      <c r="G58" s="405">
        <f t="shared" si="9"/>
        <v>0</v>
      </c>
      <c r="H58" s="405">
        <f t="shared" si="9"/>
        <v>0</v>
      </c>
      <c r="I58" s="405">
        <f t="shared" si="9"/>
        <v>0</v>
      </c>
      <c r="J58" s="405">
        <f t="shared" si="9"/>
        <v>0</v>
      </c>
      <c r="K58" s="405">
        <f t="shared" si="9"/>
        <v>0</v>
      </c>
      <c r="L58" s="405">
        <f t="shared" si="9"/>
        <v>0</v>
      </c>
      <c r="M58" s="405">
        <f t="shared" si="9"/>
        <v>0</v>
      </c>
      <c r="N58" s="405">
        <f t="shared" si="9"/>
        <v>0</v>
      </c>
      <c r="O58" s="405">
        <f t="shared" si="9"/>
        <v>0</v>
      </c>
      <c r="P58" s="405">
        <f t="shared" si="9"/>
        <v>0</v>
      </c>
      <c r="Q58" s="405">
        <f t="shared" si="9"/>
        <v>0</v>
      </c>
      <c r="R58" s="405">
        <f t="shared" si="9"/>
        <v>0</v>
      </c>
      <c r="S58" s="405">
        <f t="shared" si="9"/>
        <v>0</v>
      </c>
      <c r="T58" s="405">
        <f t="shared" ref="E58:AQ61" si="12">T16-T37</f>
        <v>0</v>
      </c>
      <c r="U58" s="405">
        <f t="shared" si="12"/>
        <v>0</v>
      </c>
      <c r="V58" s="405">
        <f t="shared" si="12"/>
        <v>0</v>
      </c>
      <c r="W58" s="405">
        <f t="shared" si="12"/>
        <v>0</v>
      </c>
      <c r="X58" s="405">
        <f t="shared" si="12"/>
        <v>0</v>
      </c>
      <c r="Y58" s="405">
        <f t="shared" si="12"/>
        <v>0</v>
      </c>
      <c r="Z58" s="405">
        <f t="shared" si="12"/>
        <v>0</v>
      </c>
      <c r="AA58" s="405">
        <f t="shared" si="12"/>
        <v>0</v>
      </c>
      <c r="AB58" s="405">
        <f t="shared" si="12"/>
        <v>0</v>
      </c>
      <c r="AC58" s="405">
        <f t="shared" si="12"/>
        <v>0</v>
      </c>
      <c r="AD58" s="405">
        <f t="shared" si="12"/>
        <v>0</v>
      </c>
      <c r="AE58" s="405">
        <f t="shared" si="12"/>
        <v>0</v>
      </c>
      <c r="AF58" s="405">
        <f t="shared" si="12"/>
        <v>0</v>
      </c>
      <c r="AG58" s="405">
        <f t="shared" si="12"/>
        <v>0</v>
      </c>
      <c r="AH58" s="405">
        <f t="shared" si="12"/>
        <v>0</v>
      </c>
      <c r="AI58" s="405">
        <f t="shared" si="12"/>
        <v>0</v>
      </c>
      <c r="AJ58" s="405">
        <f t="shared" si="12"/>
        <v>0</v>
      </c>
      <c r="AK58" s="405">
        <f t="shared" si="12"/>
        <v>0</v>
      </c>
      <c r="AL58" s="405">
        <f t="shared" si="12"/>
        <v>0</v>
      </c>
      <c r="AM58" s="405">
        <f t="shared" si="12"/>
        <v>0</v>
      </c>
      <c r="AN58" s="405">
        <f t="shared" si="12"/>
        <v>0</v>
      </c>
      <c r="AO58" s="405">
        <f t="shared" si="12"/>
        <v>0</v>
      </c>
      <c r="AP58" s="405">
        <f t="shared" si="12"/>
        <v>0</v>
      </c>
      <c r="AQ58" s="405">
        <f t="shared" si="12"/>
        <v>0</v>
      </c>
    </row>
    <row r="59" spans="2:43" x14ac:dyDescent="0.3">
      <c r="B59" s="395" t="s">
        <v>666</v>
      </c>
      <c r="C59" s="402">
        <f t="shared" si="7"/>
        <v>0</v>
      </c>
      <c r="D59" s="405">
        <f t="shared" si="9"/>
        <v>0</v>
      </c>
      <c r="E59" s="405">
        <f t="shared" si="12"/>
        <v>0</v>
      </c>
      <c r="F59" s="405">
        <f t="shared" si="12"/>
        <v>0</v>
      </c>
      <c r="G59" s="405">
        <f t="shared" si="12"/>
        <v>0</v>
      </c>
      <c r="H59" s="405">
        <f t="shared" si="12"/>
        <v>0</v>
      </c>
      <c r="I59" s="405">
        <f t="shared" si="12"/>
        <v>0</v>
      </c>
      <c r="J59" s="405">
        <f t="shared" si="12"/>
        <v>0</v>
      </c>
      <c r="K59" s="405">
        <f t="shared" si="12"/>
        <v>0</v>
      </c>
      <c r="L59" s="405">
        <f t="shared" si="12"/>
        <v>0</v>
      </c>
      <c r="M59" s="405">
        <f t="shared" si="12"/>
        <v>0</v>
      </c>
      <c r="N59" s="405">
        <f t="shared" si="12"/>
        <v>0</v>
      </c>
      <c r="O59" s="405">
        <f t="shared" si="12"/>
        <v>0</v>
      </c>
      <c r="P59" s="405">
        <f t="shared" si="12"/>
        <v>0</v>
      </c>
      <c r="Q59" s="405">
        <f t="shared" si="12"/>
        <v>0</v>
      </c>
      <c r="R59" s="405">
        <f t="shared" si="12"/>
        <v>0</v>
      </c>
      <c r="S59" s="405">
        <f t="shared" si="12"/>
        <v>0</v>
      </c>
      <c r="T59" s="405">
        <f t="shared" si="12"/>
        <v>0</v>
      </c>
      <c r="U59" s="405">
        <f t="shared" si="12"/>
        <v>0</v>
      </c>
      <c r="V59" s="405">
        <f t="shared" si="12"/>
        <v>0</v>
      </c>
      <c r="W59" s="405">
        <f t="shared" si="12"/>
        <v>0</v>
      </c>
      <c r="X59" s="405">
        <f t="shared" si="12"/>
        <v>0</v>
      </c>
      <c r="Y59" s="405">
        <f t="shared" si="12"/>
        <v>0</v>
      </c>
      <c r="Z59" s="405">
        <f t="shared" si="12"/>
        <v>0</v>
      </c>
      <c r="AA59" s="405">
        <f t="shared" si="12"/>
        <v>0</v>
      </c>
      <c r="AB59" s="405">
        <f t="shared" si="12"/>
        <v>0</v>
      </c>
      <c r="AC59" s="405">
        <f t="shared" si="12"/>
        <v>0</v>
      </c>
      <c r="AD59" s="405">
        <f t="shared" si="12"/>
        <v>0</v>
      </c>
      <c r="AE59" s="405">
        <f t="shared" si="12"/>
        <v>0</v>
      </c>
      <c r="AF59" s="405">
        <f t="shared" si="12"/>
        <v>0</v>
      </c>
      <c r="AG59" s="405">
        <f t="shared" si="12"/>
        <v>0</v>
      </c>
      <c r="AH59" s="405">
        <f t="shared" si="12"/>
        <v>0</v>
      </c>
      <c r="AI59" s="405">
        <f t="shared" si="12"/>
        <v>0</v>
      </c>
      <c r="AJ59" s="405">
        <f t="shared" si="12"/>
        <v>0</v>
      </c>
      <c r="AK59" s="405">
        <f t="shared" si="12"/>
        <v>0</v>
      </c>
      <c r="AL59" s="405">
        <f t="shared" si="12"/>
        <v>0</v>
      </c>
      <c r="AM59" s="405">
        <f t="shared" si="12"/>
        <v>0</v>
      </c>
      <c r="AN59" s="405">
        <f t="shared" si="12"/>
        <v>0</v>
      </c>
      <c r="AO59" s="405">
        <f t="shared" si="12"/>
        <v>0</v>
      </c>
      <c r="AP59" s="405">
        <f t="shared" si="12"/>
        <v>0</v>
      </c>
      <c r="AQ59" s="405">
        <f t="shared" si="12"/>
        <v>0</v>
      </c>
    </row>
    <row r="60" spans="2:43" x14ac:dyDescent="0.3">
      <c r="B60" s="395" t="s">
        <v>667</v>
      </c>
      <c r="C60" s="402">
        <f t="shared" si="7"/>
        <v>0</v>
      </c>
      <c r="D60" s="405">
        <f t="shared" si="9"/>
        <v>0</v>
      </c>
      <c r="E60" s="405">
        <f t="shared" si="12"/>
        <v>0</v>
      </c>
      <c r="F60" s="405">
        <f t="shared" si="12"/>
        <v>0</v>
      </c>
      <c r="G60" s="405">
        <f t="shared" si="12"/>
        <v>0</v>
      </c>
      <c r="H60" s="405">
        <f t="shared" si="12"/>
        <v>0</v>
      </c>
      <c r="I60" s="405">
        <f t="shared" si="12"/>
        <v>0</v>
      </c>
      <c r="J60" s="405">
        <f t="shared" si="12"/>
        <v>0</v>
      </c>
      <c r="K60" s="405">
        <f t="shared" si="12"/>
        <v>0</v>
      </c>
      <c r="L60" s="405">
        <f t="shared" si="12"/>
        <v>0</v>
      </c>
      <c r="M60" s="405">
        <f t="shared" si="12"/>
        <v>0</v>
      </c>
      <c r="N60" s="405">
        <f t="shared" si="12"/>
        <v>0</v>
      </c>
      <c r="O60" s="405">
        <f t="shared" si="12"/>
        <v>0</v>
      </c>
      <c r="P60" s="405">
        <f t="shared" si="12"/>
        <v>0</v>
      </c>
      <c r="Q60" s="405">
        <f t="shared" si="12"/>
        <v>0</v>
      </c>
      <c r="R60" s="405">
        <f t="shared" si="12"/>
        <v>0</v>
      </c>
      <c r="S60" s="405">
        <f t="shared" si="12"/>
        <v>0</v>
      </c>
      <c r="T60" s="405">
        <f>T18-T39</f>
        <v>0</v>
      </c>
      <c r="U60" s="405">
        <f t="shared" si="12"/>
        <v>0</v>
      </c>
      <c r="V60" s="405">
        <f t="shared" si="12"/>
        <v>0</v>
      </c>
      <c r="W60" s="405">
        <f t="shared" si="12"/>
        <v>0</v>
      </c>
      <c r="X60" s="405">
        <f t="shared" si="12"/>
        <v>0</v>
      </c>
      <c r="Y60" s="405">
        <f t="shared" si="12"/>
        <v>0</v>
      </c>
      <c r="Z60" s="405">
        <f t="shared" si="12"/>
        <v>0</v>
      </c>
      <c r="AA60" s="405">
        <f t="shared" si="12"/>
        <v>0</v>
      </c>
      <c r="AB60" s="405">
        <f t="shared" si="12"/>
        <v>0</v>
      </c>
      <c r="AC60" s="405">
        <f t="shared" si="12"/>
        <v>0</v>
      </c>
      <c r="AD60" s="405">
        <f t="shared" si="12"/>
        <v>0</v>
      </c>
      <c r="AE60" s="405">
        <f t="shared" si="12"/>
        <v>0</v>
      </c>
      <c r="AF60" s="405">
        <f t="shared" si="12"/>
        <v>0</v>
      </c>
      <c r="AG60" s="405">
        <f t="shared" si="12"/>
        <v>0</v>
      </c>
      <c r="AH60" s="405">
        <f t="shared" si="12"/>
        <v>0</v>
      </c>
      <c r="AI60" s="405">
        <f t="shared" si="12"/>
        <v>0</v>
      </c>
      <c r="AJ60" s="405">
        <f t="shared" si="12"/>
        <v>0</v>
      </c>
      <c r="AK60" s="405">
        <f t="shared" si="12"/>
        <v>0</v>
      </c>
      <c r="AL60" s="405">
        <f t="shared" si="12"/>
        <v>0</v>
      </c>
      <c r="AM60" s="405">
        <f t="shared" si="12"/>
        <v>0</v>
      </c>
      <c r="AN60" s="405">
        <f t="shared" si="12"/>
        <v>0</v>
      </c>
      <c r="AO60" s="405">
        <f t="shared" si="12"/>
        <v>0</v>
      </c>
      <c r="AP60" s="405">
        <f t="shared" si="12"/>
        <v>0</v>
      </c>
      <c r="AQ60" s="405">
        <f t="shared" si="12"/>
        <v>0</v>
      </c>
    </row>
    <row r="61" spans="2:43" x14ac:dyDescent="0.3">
      <c r="B61" s="395" t="s">
        <v>668</v>
      </c>
      <c r="C61" s="402">
        <f t="shared" si="7"/>
        <v>0</v>
      </c>
      <c r="D61" s="405">
        <f t="shared" si="9"/>
        <v>0</v>
      </c>
      <c r="E61" s="405">
        <f t="shared" si="12"/>
        <v>0</v>
      </c>
      <c r="F61" s="405">
        <f t="shared" si="12"/>
        <v>0</v>
      </c>
      <c r="G61" s="405">
        <f t="shared" si="12"/>
        <v>0</v>
      </c>
      <c r="H61" s="405">
        <f t="shared" si="12"/>
        <v>0</v>
      </c>
      <c r="I61" s="405">
        <f t="shared" si="12"/>
        <v>0</v>
      </c>
      <c r="J61" s="405">
        <f t="shared" si="12"/>
        <v>0</v>
      </c>
      <c r="K61" s="405">
        <f t="shared" si="12"/>
        <v>0</v>
      </c>
      <c r="L61" s="405">
        <f t="shared" si="12"/>
        <v>0</v>
      </c>
      <c r="M61" s="405">
        <f t="shared" si="12"/>
        <v>0</v>
      </c>
      <c r="N61" s="405">
        <f t="shared" si="12"/>
        <v>0</v>
      </c>
      <c r="O61" s="405">
        <f t="shared" si="12"/>
        <v>0</v>
      </c>
      <c r="P61" s="405">
        <f t="shared" si="12"/>
        <v>0</v>
      </c>
      <c r="Q61" s="405">
        <f t="shared" si="12"/>
        <v>0</v>
      </c>
      <c r="R61" s="405">
        <f t="shared" si="12"/>
        <v>0</v>
      </c>
      <c r="S61" s="405">
        <f t="shared" si="12"/>
        <v>0</v>
      </c>
      <c r="T61" s="405">
        <f t="shared" si="12"/>
        <v>0</v>
      </c>
      <c r="U61" s="405">
        <f t="shared" si="12"/>
        <v>0</v>
      </c>
      <c r="V61" s="405">
        <f t="shared" si="12"/>
        <v>0</v>
      </c>
      <c r="W61" s="405">
        <f t="shared" si="12"/>
        <v>0</v>
      </c>
      <c r="X61" s="405">
        <f t="shared" si="12"/>
        <v>0</v>
      </c>
      <c r="Y61" s="405">
        <f t="shared" si="12"/>
        <v>0</v>
      </c>
      <c r="Z61" s="405">
        <f t="shared" si="12"/>
        <v>0</v>
      </c>
      <c r="AA61" s="405">
        <f t="shared" si="12"/>
        <v>0</v>
      </c>
      <c r="AB61" s="405">
        <f t="shared" si="12"/>
        <v>0</v>
      </c>
      <c r="AC61" s="405">
        <f t="shared" si="12"/>
        <v>0</v>
      </c>
      <c r="AD61" s="405">
        <f t="shared" si="12"/>
        <v>0</v>
      </c>
      <c r="AE61" s="405">
        <f t="shared" si="12"/>
        <v>0</v>
      </c>
      <c r="AF61" s="405">
        <f t="shared" si="12"/>
        <v>0</v>
      </c>
      <c r="AG61" s="405">
        <f t="shared" si="12"/>
        <v>0</v>
      </c>
      <c r="AH61" s="405">
        <f t="shared" si="12"/>
        <v>0</v>
      </c>
      <c r="AI61" s="405">
        <f t="shared" si="12"/>
        <v>0</v>
      </c>
      <c r="AJ61" s="405">
        <f t="shared" si="12"/>
        <v>0</v>
      </c>
      <c r="AK61" s="405">
        <f t="shared" si="12"/>
        <v>0</v>
      </c>
      <c r="AL61" s="405">
        <f t="shared" si="12"/>
        <v>0</v>
      </c>
      <c r="AM61" s="405">
        <f t="shared" si="12"/>
        <v>0</v>
      </c>
      <c r="AN61" s="405">
        <f t="shared" si="12"/>
        <v>0</v>
      </c>
      <c r="AO61" s="405">
        <f t="shared" si="12"/>
        <v>0</v>
      </c>
      <c r="AP61" s="405">
        <f t="shared" si="12"/>
        <v>0</v>
      </c>
      <c r="AQ61" s="405">
        <f t="shared" si="12"/>
        <v>0</v>
      </c>
    </row>
    <row r="62" spans="2:43" x14ac:dyDescent="0.3">
      <c r="B62" s="406" t="s">
        <v>72</v>
      </c>
      <c r="C62" s="407">
        <f t="shared" si="7"/>
        <v>0</v>
      </c>
      <c r="D62" s="408">
        <f t="shared" ref="D62:AQ62" si="13">SUM(D47:D61)</f>
        <v>0</v>
      </c>
      <c r="E62" s="407">
        <f t="shared" si="13"/>
        <v>0</v>
      </c>
      <c r="F62" s="407">
        <f t="shared" si="13"/>
        <v>0</v>
      </c>
      <c r="G62" s="407">
        <f t="shared" si="13"/>
        <v>0</v>
      </c>
      <c r="H62" s="407">
        <f t="shared" si="13"/>
        <v>0</v>
      </c>
      <c r="I62" s="407">
        <f t="shared" si="13"/>
        <v>0</v>
      </c>
      <c r="J62" s="407">
        <f t="shared" si="13"/>
        <v>0</v>
      </c>
      <c r="K62" s="407">
        <f t="shared" si="13"/>
        <v>0</v>
      </c>
      <c r="L62" s="407">
        <f t="shared" si="13"/>
        <v>0</v>
      </c>
      <c r="M62" s="407">
        <f t="shared" si="13"/>
        <v>0</v>
      </c>
      <c r="N62" s="407">
        <f t="shared" si="13"/>
        <v>0</v>
      </c>
      <c r="O62" s="407">
        <f t="shared" si="13"/>
        <v>0</v>
      </c>
      <c r="P62" s="407">
        <f t="shared" si="13"/>
        <v>0</v>
      </c>
      <c r="Q62" s="407">
        <f t="shared" si="13"/>
        <v>0</v>
      </c>
      <c r="R62" s="407">
        <f t="shared" si="13"/>
        <v>0</v>
      </c>
      <c r="S62" s="407">
        <f t="shared" si="13"/>
        <v>0</v>
      </c>
      <c r="T62" s="407">
        <f t="shared" si="13"/>
        <v>0</v>
      </c>
      <c r="U62" s="407">
        <f t="shared" si="13"/>
        <v>0</v>
      </c>
      <c r="V62" s="407">
        <f t="shared" si="13"/>
        <v>0</v>
      </c>
      <c r="W62" s="407">
        <f t="shared" si="13"/>
        <v>0</v>
      </c>
      <c r="X62" s="407">
        <f t="shared" si="13"/>
        <v>0</v>
      </c>
      <c r="Y62" s="407">
        <f t="shared" si="13"/>
        <v>0</v>
      </c>
      <c r="Z62" s="407">
        <f t="shared" si="13"/>
        <v>0</v>
      </c>
      <c r="AA62" s="407">
        <f t="shared" si="13"/>
        <v>0</v>
      </c>
      <c r="AB62" s="407">
        <f t="shared" si="13"/>
        <v>0</v>
      </c>
      <c r="AC62" s="407">
        <f t="shared" si="13"/>
        <v>0</v>
      </c>
      <c r="AD62" s="407">
        <f t="shared" si="13"/>
        <v>0</v>
      </c>
      <c r="AE62" s="407">
        <f t="shared" si="13"/>
        <v>0</v>
      </c>
      <c r="AF62" s="407">
        <f t="shared" si="13"/>
        <v>0</v>
      </c>
      <c r="AG62" s="407">
        <f t="shared" si="13"/>
        <v>0</v>
      </c>
      <c r="AH62" s="407">
        <f t="shared" si="13"/>
        <v>0</v>
      </c>
      <c r="AI62" s="407">
        <f t="shared" si="13"/>
        <v>0</v>
      </c>
      <c r="AJ62" s="407">
        <f t="shared" si="13"/>
        <v>0</v>
      </c>
      <c r="AK62" s="407">
        <f t="shared" si="13"/>
        <v>0</v>
      </c>
      <c r="AL62" s="407">
        <f t="shared" si="13"/>
        <v>0</v>
      </c>
      <c r="AM62" s="407">
        <f t="shared" si="13"/>
        <v>0</v>
      </c>
      <c r="AN62" s="407">
        <f t="shared" si="13"/>
        <v>0</v>
      </c>
      <c r="AO62" s="407">
        <f t="shared" si="13"/>
        <v>0</v>
      </c>
      <c r="AP62" s="407">
        <f t="shared" si="13"/>
        <v>0</v>
      </c>
      <c r="AQ62" s="407">
        <f t="shared" si="13"/>
        <v>0</v>
      </c>
    </row>
    <row r="65" spans="2:43" x14ac:dyDescent="0.3">
      <c r="B65" s="409"/>
      <c r="C65" s="395"/>
      <c r="D65" s="395" t="s">
        <v>10</v>
      </c>
      <c r="E65" s="395"/>
      <c r="F65" s="395"/>
      <c r="G65" s="395"/>
      <c r="H65" s="395"/>
      <c r="I65" s="395"/>
      <c r="J65" s="395"/>
      <c r="K65" s="395"/>
      <c r="L65" s="395"/>
      <c r="M65" s="395"/>
      <c r="N65" s="395"/>
      <c r="O65" s="395"/>
      <c r="P65" s="395"/>
      <c r="Q65" s="395"/>
      <c r="R65" s="395"/>
      <c r="S65" s="395"/>
      <c r="T65" s="395"/>
      <c r="U65" s="395"/>
      <c r="V65" s="395"/>
      <c r="W65" s="395"/>
      <c r="X65" s="395"/>
      <c r="Y65" s="395"/>
      <c r="Z65" s="395"/>
      <c r="AA65" s="395"/>
      <c r="AB65" s="395"/>
      <c r="AC65" s="395"/>
      <c r="AD65" s="395"/>
      <c r="AE65" s="395"/>
      <c r="AF65" s="395"/>
      <c r="AG65" s="395"/>
      <c r="AH65" s="395"/>
      <c r="AI65" s="395"/>
      <c r="AJ65" s="395"/>
      <c r="AK65" s="395"/>
      <c r="AL65" s="395"/>
      <c r="AM65" s="395"/>
      <c r="AN65" s="395"/>
      <c r="AO65" s="395"/>
      <c r="AP65" s="395"/>
      <c r="AQ65" s="395"/>
    </row>
    <row r="66" spans="2:43" x14ac:dyDescent="0.3">
      <c r="B66" s="477" t="s">
        <v>715</v>
      </c>
      <c r="C66" s="397"/>
      <c r="D66" s="398">
        <v>1</v>
      </c>
      <c r="E66" s="398">
        <v>2</v>
      </c>
      <c r="F66" s="398">
        <v>3</v>
      </c>
      <c r="G66" s="398">
        <v>4</v>
      </c>
      <c r="H66" s="398">
        <v>5</v>
      </c>
      <c r="I66" s="398">
        <v>6</v>
      </c>
      <c r="J66" s="398">
        <v>7</v>
      </c>
      <c r="K66" s="398">
        <v>8</v>
      </c>
      <c r="L66" s="398">
        <v>9</v>
      </c>
      <c r="M66" s="398">
        <v>10</v>
      </c>
      <c r="N66" s="398">
        <v>11</v>
      </c>
      <c r="O66" s="398">
        <v>12</v>
      </c>
      <c r="P66" s="398">
        <v>13</v>
      </c>
      <c r="Q66" s="398">
        <v>14</v>
      </c>
      <c r="R66" s="398">
        <v>15</v>
      </c>
      <c r="S66" s="398">
        <v>16</v>
      </c>
      <c r="T66" s="398">
        <v>17</v>
      </c>
      <c r="U66" s="398">
        <v>18</v>
      </c>
      <c r="V66" s="398">
        <v>19</v>
      </c>
      <c r="W66" s="398">
        <v>20</v>
      </c>
      <c r="X66" s="398">
        <v>21</v>
      </c>
      <c r="Y66" s="398">
        <v>22</v>
      </c>
      <c r="Z66" s="398">
        <v>23</v>
      </c>
      <c r="AA66" s="398">
        <v>24</v>
      </c>
      <c r="AB66" s="398">
        <v>25</v>
      </c>
      <c r="AC66" s="398">
        <v>26</v>
      </c>
      <c r="AD66" s="398">
        <v>27</v>
      </c>
      <c r="AE66" s="398">
        <v>28</v>
      </c>
      <c r="AF66" s="398">
        <v>29</v>
      </c>
      <c r="AG66" s="398">
        <v>30</v>
      </c>
      <c r="AH66" s="398">
        <v>31</v>
      </c>
      <c r="AI66" s="398">
        <v>32</v>
      </c>
      <c r="AJ66" s="398">
        <v>33</v>
      </c>
      <c r="AK66" s="398">
        <v>34</v>
      </c>
      <c r="AL66" s="398">
        <v>35</v>
      </c>
      <c r="AM66" s="398">
        <v>36</v>
      </c>
      <c r="AN66" s="398">
        <v>37</v>
      </c>
      <c r="AO66" s="398">
        <v>38</v>
      </c>
      <c r="AP66" s="398">
        <v>39</v>
      </c>
      <c r="AQ66" s="398">
        <v>40</v>
      </c>
    </row>
    <row r="67" spans="2:43" x14ac:dyDescent="0.3">
      <c r="B67" s="476"/>
      <c r="C67" s="400" t="s">
        <v>9</v>
      </c>
      <c r="D67" s="401">
        <f>D4</f>
        <v>2024</v>
      </c>
      <c r="E67" s="401">
        <f t="shared" ref="E67:AQ67" si="14">E4</f>
        <v>2025</v>
      </c>
      <c r="F67" s="401">
        <f t="shared" si="14"/>
        <v>2026</v>
      </c>
      <c r="G67" s="401">
        <f t="shared" si="14"/>
        <v>2027</v>
      </c>
      <c r="H67" s="401">
        <f t="shared" si="14"/>
        <v>2028</v>
      </c>
      <c r="I67" s="401">
        <f t="shared" si="14"/>
        <v>2029</v>
      </c>
      <c r="J67" s="401">
        <f t="shared" si="14"/>
        <v>2030</v>
      </c>
      <c r="K67" s="401">
        <f t="shared" si="14"/>
        <v>2031</v>
      </c>
      <c r="L67" s="401">
        <f t="shared" si="14"/>
        <v>2032</v>
      </c>
      <c r="M67" s="401">
        <f t="shared" si="14"/>
        <v>2033</v>
      </c>
      <c r="N67" s="401">
        <f t="shared" si="14"/>
        <v>2034</v>
      </c>
      <c r="O67" s="401">
        <f t="shared" si="14"/>
        <v>2035</v>
      </c>
      <c r="P67" s="401">
        <f t="shared" si="14"/>
        <v>2036</v>
      </c>
      <c r="Q67" s="401">
        <f t="shared" si="14"/>
        <v>2037</v>
      </c>
      <c r="R67" s="401">
        <f t="shared" si="14"/>
        <v>2038</v>
      </c>
      <c r="S67" s="401">
        <f t="shared" si="14"/>
        <v>2039</v>
      </c>
      <c r="T67" s="401">
        <f t="shared" si="14"/>
        <v>2040</v>
      </c>
      <c r="U67" s="401">
        <f t="shared" si="14"/>
        <v>2041</v>
      </c>
      <c r="V67" s="401">
        <f t="shared" si="14"/>
        <v>2042</v>
      </c>
      <c r="W67" s="401">
        <f t="shared" si="14"/>
        <v>2043</v>
      </c>
      <c r="X67" s="401">
        <f t="shared" si="14"/>
        <v>2044</v>
      </c>
      <c r="Y67" s="401">
        <f t="shared" si="14"/>
        <v>2045</v>
      </c>
      <c r="Z67" s="401">
        <f t="shared" si="14"/>
        <v>2046</v>
      </c>
      <c r="AA67" s="401">
        <f t="shared" si="14"/>
        <v>2047</v>
      </c>
      <c r="AB67" s="401">
        <f t="shared" si="14"/>
        <v>2048</v>
      </c>
      <c r="AC67" s="401">
        <f t="shared" si="14"/>
        <v>2049</v>
      </c>
      <c r="AD67" s="401">
        <f t="shared" si="14"/>
        <v>2050</v>
      </c>
      <c r="AE67" s="401">
        <f t="shared" si="14"/>
        <v>2051</v>
      </c>
      <c r="AF67" s="401">
        <f t="shared" si="14"/>
        <v>2052</v>
      </c>
      <c r="AG67" s="401">
        <f t="shared" si="14"/>
        <v>2053</v>
      </c>
      <c r="AH67" s="401">
        <f t="shared" si="14"/>
        <v>2054</v>
      </c>
      <c r="AI67" s="401">
        <f t="shared" si="14"/>
        <v>2055</v>
      </c>
      <c r="AJ67" s="401">
        <f t="shared" si="14"/>
        <v>2056</v>
      </c>
      <c r="AK67" s="401">
        <f t="shared" si="14"/>
        <v>2057</v>
      </c>
      <c r="AL67" s="401">
        <f t="shared" si="14"/>
        <v>2058</v>
      </c>
      <c r="AM67" s="401">
        <f t="shared" si="14"/>
        <v>2059</v>
      </c>
      <c r="AN67" s="401">
        <f t="shared" si="14"/>
        <v>2060</v>
      </c>
      <c r="AO67" s="401">
        <f t="shared" si="14"/>
        <v>2061</v>
      </c>
      <c r="AP67" s="401">
        <f t="shared" si="14"/>
        <v>2062</v>
      </c>
      <c r="AQ67" s="401">
        <f t="shared" si="14"/>
        <v>2063</v>
      </c>
    </row>
    <row r="68" spans="2:43" x14ac:dyDescent="0.3">
      <c r="B68" s="395" t="s">
        <v>654</v>
      </c>
      <c r="C68" s="402">
        <f t="shared" ref="C68:C83" si="15">SUM(D68:AQ68)</f>
        <v>0</v>
      </c>
      <c r="D68" s="405">
        <f>D47*Parametre!$C$355</f>
        <v>0</v>
      </c>
      <c r="E68" s="405">
        <f>E47*Parametre!$C$355</f>
        <v>0</v>
      </c>
      <c r="F68" s="405">
        <f>F47*Parametre!$C$355</f>
        <v>0</v>
      </c>
      <c r="G68" s="405">
        <f>G47*Parametre!$C$355</f>
        <v>0</v>
      </c>
      <c r="H68" s="405">
        <f>H47*Parametre!$C$355</f>
        <v>0</v>
      </c>
      <c r="I68" s="405">
        <f>I47*Parametre!$C$355</f>
        <v>0</v>
      </c>
      <c r="J68" s="405">
        <f>J47*Parametre!$C$355</f>
        <v>0</v>
      </c>
      <c r="K68" s="405">
        <f>K47*Parametre!$C$355</f>
        <v>0</v>
      </c>
      <c r="L68" s="405">
        <f>L47*Parametre!$C$355</f>
        <v>0</v>
      </c>
      <c r="M68" s="405">
        <f>M47*Parametre!$C$355</f>
        <v>0</v>
      </c>
      <c r="N68" s="405">
        <f>N47*Parametre!$C$355</f>
        <v>0</v>
      </c>
      <c r="O68" s="405">
        <f>O47*Parametre!$C$355</f>
        <v>0</v>
      </c>
      <c r="P68" s="405">
        <f>P47*Parametre!$C$355</f>
        <v>0</v>
      </c>
      <c r="Q68" s="405">
        <f>Q47*Parametre!$C$355</f>
        <v>0</v>
      </c>
      <c r="R68" s="405">
        <f>R47*Parametre!$C$355</f>
        <v>0</v>
      </c>
      <c r="S68" s="405">
        <f>S47*Parametre!$C$355</f>
        <v>0</v>
      </c>
      <c r="T68" s="405">
        <f>T47*Parametre!$C$355</f>
        <v>0</v>
      </c>
      <c r="U68" s="405">
        <f>U47*Parametre!$C$355</f>
        <v>0</v>
      </c>
      <c r="V68" s="405">
        <f>V47*Parametre!$C$355</f>
        <v>0</v>
      </c>
      <c r="W68" s="405">
        <f>W47*Parametre!$C$355</f>
        <v>0</v>
      </c>
      <c r="X68" s="405">
        <f>X47*Parametre!$C$355</f>
        <v>0</v>
      </c>
      <c r="Y68" s="405">
        <f>Y47*Parametre!$C$355</f>
        <v>0</v>
      </c>
      <c r="Z68" s="405">
        <f>Z47*Parametre!$C$355</f>
        <v>0</v>
      </c>
      <c r="AA68" s="405">
        <f>AA47*Parametre!$C$355</f>
        <v>0</v>
      </c>
      <c r="AB68" s="405">
        <f>AB47*Parametre!$C$355</f>
        <v>0</v>
      </c>
      <c r="AC68" s="405">
        <f>AC47*Parametre!$C$355</f>
        <v>0</v>
      </c>
      <c r="AD68" s="405">
        <f>AD47*Parametre!$C$355</f>
        <v>0</v>
      </c>
      <c r="AE68" s="405">
        <f>AE47*Parametre!$C$355</f>
        <v>0</v>
      </c>
      <c r="AF68" s="405">
        <f>AF47*Parametre!$C$355</f>
        <v>0</v>
      </c>
      <c r="AG68" s="405">
        <f>AG47*Parametre!$C$355</f>
        <v>0</v>
      </c>
      <c r="AH68" s="405">
        <f>AH47*Parametre!$C$355</f>
        <v>0</v>
      </c>
      <c r="AI68" s="405">
        <f>AI47*Parametre!$C$355</f>
        <v>0</v>
      </c>
      <c r="AJ68" s="405">
        <f>AJ47*Parametre!$C$355</f>
        <v>0</v>
      </c>
      <c r="AK68" s="405">
        <f>AK47*Parametre!$C$355</f>
        <v>0</v>
      </c>
      <c r="AL68" s="405">
        <f>AL47*Parametre!$C$355</f>
        <v>0</v>
      </c>
      <c r="AM68" s="405">
        <f>AM47*Parametre!$C$355</f>
        <v>0</v>
      </c>
      <c r="AN68" s="405">
        <f>AN47*Parametre!$C$355</f>
        <v>0</v>
      </c>
      <c r="AO68" s="405">
        <f>AO47*Parametre!$C$355</f>
        <v>0</v>
      </c>
      <c r="AP68" s="405">
        <f>AP47*Parametre!$C$355</f>
        <v>0</v>
      </c>
      <c r="AQ68" s="405">
        <f>AQ47*Parametre!$C$355</f>
        <v>0</v>
      </c>
    </row>
    <row r="69" spans="2:43" x14ac:dyDescent="0.3">
      <c r="B69" s="395" t="s">
        <v>655</v>
      </c>
      <c r="C69" s="402">
        <f t="shared" si="15"/>
        <v>0</v>
      </c>
      <c r="D69" s="405">
        <f>D48*Parametre!$C$356</f>
        <v>0</v>
      </c>
      <c r="E69" s="405">
        <f>E48*Parametre!$C$356</f>
        <v>0</v>
      </c>
      <c r="F69" s="405">
        <f>F48*Parametre!$C$356</f>
        <v>0</v>
      </c>
      <c r="G69" s="405">
        <f>G48*Parametre!$C$356</f>
        <v>0</v>
      </c>
      <c r="H69" s="405">
        <f>H48*Parametre!$C$356</f>
        <v>0</v>
      </c>
      <c r="I69" s="405">
        <f>I48*Parametre!$C$356</f>
        <v>0</v>
      </c>
      <c r="J69" s="405">
        <f>J48*Parametre!$C$356</f>
        <v>0</v>
      </c>
      <c r="K69" s="405">
        <f>K48*Parametre!$C$356</f>
        <v>0</v>
      </c>
      <c r="L69" s="405">
        <f>L48*Parametre!$C$356</f>
        <v>0</v>
      </c>
      <c r="M69" s="405">
        <f>M48*Parametre!$C$356</f>
        <v>0</v>
      </c>
      <c r="N69" s="405">
        <f>N48*Parametre!$C$356</f>
        <v>0</v>
      </c>
      <c r="O69" s="405">
        <f>O48*Parametre!$C$356</f>
        <v>0</v>
      </c>
      <c r="P69" s="405">
        <f>P48*Parametre!$C$356</f>
        <v>0</v>
      </c>
      <c r="Q69" s="405">
        <f>Q48*Parametre!$C$356</f>
        <v>0</v>
      </c>
      <c r="R69" s="405">
        <f>R48*Parametre!$C$356</f>
        <v>0</v>
      </c>
      <c r="S69" s="405">
        <f>S48*Parametre!$C$356</f>
        <v>0</v>
      </c>
      <c r="T69" s="405">
        <f>T48*Parametre!$C$356</f>
        <v>0</v>
      </c>
      <c r="U69" s="405">
        <f>U48*Parametre!$C$356</f>
        <v>0</v>
      </c>
      <c r="V69" s="405">
        <f>V48*Parametre!$C$356</f>
        <v>0</v>
      </c>
      <c r="W69" s="405">
        <f>W48*Parametre!$C$356</f>
        <v>0</v>
      </c>
      <c r="X69" s="405">
        <f>X48*Parametre!$C$356</f>
        <v>0</v>
      </c>
      <c r="Y69" s="405">
        <f>Y48*Parametre!$C$356</f>
        <v>0</v>
      </c>
      <c r="Z69" s="405">
        <f>Z48*Parametre!$C$356</f>
        <v>0</v>
      </c>
      <c r="AA69" s="405">
        <f>AA48*Parametre!$C$356</f>
        <v>0</v>
      </c>
      <c r="AB69" s="405">
        <f>AB48*Parametre!$C$356</f>
        <v>0</v>
      </c>
      <c r="AC69" s="405">
        <f>AC48*Parametre!$C$356</f>
        <v>0</v>
      </c>
      <c r="AD69" s="405">
        <f>AD48*Parametre!$C$356</f>
        <v>0</v>
      </c>
      <c r="AE69" s="405">
        <f>AE48*Parametre!$C$356</f>
        <v>0</v>
      </c>
      <c r="AF69" s="405">
        <f>AF48*Parametre!$C$356</f>
        <v>0</v>
      </c>
      <c r="AG69" s="405">
        <f>AG48*Parametre!$C$356</f>
        <v>0</v>
      </c>
      <c r="AH69" s="405">
        <f>AH48*Parametre!$C$356</f>
        <v>0</v>
      </c>
      <c r="AI69" s="405">
        <f>AI48*Parametre!$C$356</f>
        <v>0</v>
      </c>
      <c r="AJ69" s="405">
        <f>AJ48*Parametre!$C$356</f>
        <v>0</v>
      </c>
      <c r="AK69" s="405">
        <f>AK48*Parametre!$C$356</f>
        <v>0</v>
      </c>
      <c r="AL69" s="405">
        <f>AL48*Parametre!$C$356</f>
        <v>0</v>
      </c>
      <c r="AM69" s="405">
        <f>AM48*Parametre!$C$356</f>
        <v>0</v>
      </c>
      <c r="AN69" s="405">
        <f>AN48*Parametre!$C$356</f>
        <v>0</v>
      </c>
      <c r="AO69" s="405">
        <f>AO48*Parametre!$C$356</f>
        <v>0</v>
      </c>
      <c r="AP69" s="405">
        <f>AP48*Parametre!$C$356</f>
        <v>0</v>
      </c>
      <c r="AQ69" s="405">
        <f>AQ48*Parametre!$C$356</f>
        <v>0</v>
      </c>
    </row>
    <row r="70" spans="2:43" x14ac:dyDescent="0.3">
      <c r="B70" s="395" t="s">
        <v>656</v>
      </c>
      <c r="C70" s="402">
        <f t="shared" si="15"/>
        <v>0</v>
      </c>
      <c r="D70" s="405">
        <f>D49*Parametre!$C$357</f>
        <v>0</v>
      </c>
      <c r="E70" s="405">
        <f>E49*Parametre!$C$357</f>
        <v>0</v>
      </c>
      <c r="F70" s="405">
        <f>F49*Parametre!$C$357</f>
        <v>0</v>
      </c>
      <c r="G70" s="405">
        <f>G49*Parametre!$C$357</f>
        <v>0</v>
      </c>
      <c r="H70" s="405">
        <f>H49*Parametre!$C$357</f>
        <v>0</v>
      </c>
      <c r="I70" s="405">
        <f>I49*Parametre!$C$357</f>
        <v>0</v>
      </c>
      <c r="J70" s="405">
        <f>J49*Parametre!$C$357</f>
        <v>0</v>
      </c>
      <c r="K70" s="405">
        <f>K49*Parametre!$C$357</f>
        <v>0</v>
      </c>
      <c r="L70" s="405">
        <f>L49*Parametre!$C$357</f>
        <v>0</v>
      </c>
      <c r="M70" s="405">
        <f>M49*Parametre!$C$357</f>
        <v>0</v>
      </c>
      <c r="N70" s="405">
        <f>N49*Parametre!$C$357</f>
        <v>0</v>
      </c>
      <c r="O70" s="405">
        <f>O49*Parametre!$C$357</f>
        <v>0</v>
      </c>
      <c r="P70" s="405">
        <f>P49*Parametre!$C$357</f>
        <v>0</v>
      </c>
      <c r="Q70" s="405">
        <f>Q49*Parametre!$C$357</f>
        <v>0</v>
      </c>
      <c r="R70" s="405">
        <f>R49*Parametre!$C$357</f>
        <v>0</v>
      </c>
      <c r="S70" s="405">
        <f>S49*Parametre!$C$357</f>
        <v>0</v>
      </c>
      <c r="T70" s="405">
        <f>T49*Parametre!$C$357</f>
        <v>0</v>
      </c>
      <c r="U70" s="405">
        <f>U49*Parametre!$C$357</f>
        <v>0</v>
      </c>
      <c r="V70" s="405">
        <f>V49*Parametre!$C$357</f>
        <v>0</v>
      </c>
      <c r="W70" s="405">
        <f>W49*Parametre!$C$357</f>
        <v>0</v>
      </c>
      <c r="X70" s="405">
        <f>X49*Parametre!$C$357</f>
        <v>0</v>
      </c>
      <c r="Y70" s="405">
        <f>Y49*Parametre!$C$357</f>
        <v>0</v>
      </c>
      <c r="Z70" s="405">
        <f>Z49*Parametre!$C$357</f>
        <v>0</v>
      </c>
      <c r="AA70" s="405">
        <f>AA49*Parametre!$C$357</f>
        <v>0</v>
      </c>
      <c r="AB70" s="405">
        <f>AB49*Parametre!$C$357</f>
        <v>0</v>
      </c>
      <c r="AC70" s="405">
        <f>AC49*Parametre!$C$357</f>
        <v>0</v>
      </c>
      <c r="AD70" s="405">
        <f>AD49*Parametre!$C$357</f>
        <v>0</v>
      </c>
      <c r="AE70" s="405">
        <f>AE49*Parametre!$C$357</f>
        <v>0</v>
      </c>
      <c r="AF70" s="405">
        <f>AF49*Parametre!$C$357</f>
        <v>0</v>
      </c>
      <c r="AG70" s="405">
        <f>AG49*Parametre!$C$357</f>
        <v>0</v>
      </c>
      <c r="AH70" s="405">
        <f>AH49*Parametre!$C$357</f>
        <v>0</v>
      </c>
      <c r="AI70" s="405">
        <f>AI49*Parametre!$C$357</f>
        <v>0</v>
      </c>
      <c r="AJ70" s="405">
        <f>AJ49*Parametre!$C$357</f>
        <v>0</v>
      </c>
      <c r="AK70" s="405">
        <f>AK49*Parametre!$C$357</f>
        <v>0</v>
      </c>
      <c r="AL70" s="405">
        <f>AL49*Parametre!$C$357</f>
        <v>0</v>
      </c>
      <c r="AM70" s="405">
        <f>AM49*Parametre!$C$357</f>
        <v>0</v>
      </c>
      <c r="AN70" s="405">
        <f>AN49*Parametre!$C$357</f>
        <v>0</v>
      </c>
      <c r="AO70" s="405">
        <f>AO49*Parametre!$C$357</f>
        <v>0</v>
      </c>
      <c r="AP70" s="405">
        <f>AP49*Parametre!$C$357</f>
        <v>0</v>
      </c>
      <c r="AQ70" s="405">
        <f>AQ49*Parametre!$C$357</f>
        <v>0</v>
      </c>
    </row>
    <row r="71" spans="2:43" x14ac:dyDescent="0.3">
      <c r="B71" s="395" t="s">
        <v>657</v>
      </c>
      <c r="C71" s="402">
        <f t="shared" si="15"/>
        <v>0</v>
      </c>
      <c r="D71" s="405">
        <f>D50*Parametre!$C$358</f>
        <v>0</v>
      </c>
      <c r="E71" s="405">
        <f>E50*Parametre!$C$358</f>
        <v>0</v>
      </c>
      <c r="F71" s="405">
        <f>F50*Parametre!$C$358</f>
        <v>0</v>
      </c>
      <c r="G71" s="405">
        <f>G50*Parametre!$C$358</f>
        <v>0</v>
      </c>
      <c r="H71" s="405">
        <f>H50*Parametre!$C$358</f>
        <v>0</v>
      </c>
      <c r="I71" s="405">
        <f>I50*Parametre!$C$358</f>
        <v>0</v>
      </c>
      <c r="J71" s="405">
        <f>J50*Parametre!$C$358</f>
        <v>0</v>
      </c>
      <c r="K71" s="405">
        <f>K50*Parametre!$C$358</f>
        <v>0</v>
      </c>
      <c r="L71" s="405">
        <f>L50*Parametre!$C$358</f>
        <v>0</v>
      </c>
      <c r="M71" s="405">
        <f>M50*Parametre!$C$358</f>
        <v>0</v>
      </c>
      <c r="N71" s="405">
        <f>N50*Parametre!$C$358</f>
        <v>0</v>
      </c>
      <c r="O71" s="405">
        <f>O50*Parametre!$C$358</f>
        <v>0</v>
      </c>
      <c r="P71" s="405">
        <f>P50*Parametre!$C$358</f>
        <v>0</v>
      </c>
      <c r="Q71" s="405">
        <f>Q50*Parametre!$C$358</f>
        <v>0</v>
      </c>
      <c r="R71" s="405">
        <f>R50*Parametre!$C$358</f>
        <v>0</v>
      </c>
      <c r="S71" s="405">
        <f>S50*Parametre!$C$358</f>
        <v>0</v>
      </c>
      <c r="T71" s="405">
        <f>T50*Parametre!$C$358</f>
        <v>0</v>
      </c>
      <c r="U71" s="405">
        <f>U50*Parametre!$C$358</f>
        <v>0</v>
      </c>
      <c r="V71" s="405">
        <f>V50*Parametre!$C$358</f>
        <v>0</v>
      </c>
      <c r="W71" s="405">
        <f>W50*Parametre!$C$358</f>
        <v>0</v>
      </c>
      <c r="X71" s="405">
        <f>X50*Parametre!$C$358</f>
        <v>0</v>
      </c>
      <c r="Y71" s="405">
        <f>Y50*Parametre!$C$358</f>
        <v>0</v>
      </c>
      <c r="Z71" s="405">
        <f>Z50*Parametre!$C$358</f>
        <v>0</v>
      </c>
      <c r="AA71" s="405">
        <f>AA50*Parametre!$C$358</f>
        <v>0</v>
      </c>
      <c r="AB71" s="405">
        <f>AB50*Parametre!$C$358</f>
        <v>0</v>
      </c>
      <c r="AC71" s="405">
        <f>AC50*Parametre!$C$358</f>
        <v>0</v>
      </c>
      <c r="AD71" s="405">
        <f>AD50*Parametre!$C$358</f>
        <v>0</v>
      </c>
      <c r="AE71" s="405">
        <f>AE50*Parametre!$C$358</f>
        <v>0</v>
      </c>
      <c r="AF71" s="405">
        <f>AF50*Parametre!$C$358</f>
        <v>0</v>
      </c>
      <c r="AG71" s="405">
        <f>AG50*Parametre!$C$358</f>
        <v>0</v>
      </c>
      <c r="AH71" s="405">
        <f>AH50*Parametre!$C$358</f>
        <v>0</v>
      </c>
      <c r="AI71" s="405">
        <f>AI50*Parametre!$C$358</f>
        <v>0</v>
      </c>
      <c r="AJ71" s="405">
        <f>AJ50*Parametre!$C$358</f>
        <v>0</v>
      </c>
      <c r="AK71" s="405">
        <f>AK50*Parametre!$C$358</f>
        <v>0</v>
      </c>
      <c r="AL71" s="405">
        <f>AL50*Parametre!$C$358</f>
        <v>0</v>
      </c>
      <c r="AM71" s="405">
        <f>AM50*Parametre!$C$358</f>
        <v>0</v>
      </c>
      <c r="AN71" s="405">
        <f>AN50*Parametre!$C$358</f>
        <v>0</v>
      </c>
      <c r="AO71" s="405">
        <f>AO50*Parametre!$C$358</f>
        <v>0</v>
      </c>
      <c r="AP71" s="405">
        <f>AP50*Parametre!$C$358</f>
        <v>0</v>
      </c>
      <c r="AQ71" s="405">
        <f>AQ50*Parametre!$C$358</f>
        <v>0</v>
      </c>
    </row>
    <row r="72" spans="2:43" x14ac:dyDescent="0.3">
      <c r="B72" s="395" t="s">
        <v>658</v>
      </c>
      <c r="C72" s="402">
        <f t="shared" si="15"/>
        <v>0</v>
      </c>
      <c r="D72" s="405">
        <f>D51*Parametre!$C$359</f>
        <v>0</v>
      </c>
      <c r="E72" s="405">
        <f>E51*Parametre!$C$359</f>
        <v>0</v>
      </c>
      <c r="F72" s="405">
        <f>F51*Parametre!$C$359</f>
        <v>0</v>
      </c>
      <c r="G72" s="405">
        <f>G51*Parametre!$C$359</f>
        <v>0</v>
      </c>
      <c r="H72" s="405">
        <f>H51*Parametre!$C$359</f>
        <v>0</v>
      </c>
      <c r="I72" s="405">
        <f>I51*Parametre!$C$359</f>
        <v>0</v>
      </c>
      <c r="J72" s="405">
        <f>J51*Parametre!$C$359</f>
        <v>0</v>
      </c>
      <c r="K72" s="405">
        <f>K51*Parametre!$C$359</f>
        <v>0</v>
      </c>
      <c r="L72" s="405">
        <f>L51*Parametre!$C$359</f>
        <v>0</v>
      </c>
      <c r="M72" s="405">
        <f>M51*Parametre!$C$359</f>
        <v>0</v>
      </c>
      <c r="N72" s="405">
        <f>N51*Parametre!$C$359</f>
        <v>0</v>
      </c>
      <c r="O72" s="405">
        <f>O51*Parametre!$C$359</f>
        <v>0</v>
      </c>
      <c r="P72" s="405">
        <f>P51*Parametre!$C$359</f>
        <v>0</v>
      </c>
      <c r="Q72" s="405">
        <f>Q51*Parametre!$C$359</f>
        <v>0</v>
      </c>
      <c r="R72" s="405">
        <f>R51*Parametre!$C$359</f>
        <v>0</v>
      </c>
      <c r="S72" s="405">
        <f>S51*Parametre!$C$359</f>
        <v>0</v>
      </c>
      <c r="T72" s="405">
        <f>T51*Parametre!$C$359</f>
        <v>0</v>
      </c>
      <c r="U72" s="405">
        <f>U51*Parametre!$C$359</f>
        <v>0</v>
      </c>
      <c r="V72" s="405">
        <f>V51*Parametre!$C$359</f>
        <v>0</v>
      </c>
      <c r="W72" s="405">
        <f>W51*Parametre!$C$359</f>
        <v>0</v>
      </c>
      <c r="X72" s="405">
        <f>X51*Parametre!$C$359</f>
        <v>0</v>
      </c>
      <c r="Y72" s="405">
        <f>Y51*Parametre!$C$359</f>
        <v>0</v>
      </c>
      <c r="Z72" s="405">
        <f>Z51*Parametre!$C$359</f>
        <v>0</v>
      </c>
      <c r="AA72" s="405">
        <f>AA51*Parametre!$C$359</f>
        <v>0</v>
      </c>
      <c r="AB72" s="405">
        <f>AB51*Parametre!$C$359</f>
        <v>0</v>
      </c>
      <c r="AC72" s="405">
        <f>AC51*Parametre!$C$359</f>
        <v>0</v>
      </c>
      <c r="AD72" s="405">
        <f>AD51*Parametre!$C$359</f>
        <v>0</v>
      </c>
      <c r="AE72" s="405">
        <f>AE51*Parametre!$C$359</f>
        <v>0</v>
      </c>
      <c r="AF72" s="405">
        <f>AF51*Parametre!$C$359</f>
        <v>0</v>
      </c>
      <c r="AG72" s="405">
        <f>AG51*Parametre!$C$359</f>
        <v>0</v>
      </c>
      <c r="AH72" s="405">
        <f>AH51*Parametre!$C$359</f>
        <v>0</v>
      </c>
      <c r="AI72" s="405">
        <f>AI51*Parametre!$C$359</f>
        <v>0</v>
      </c>
      <c r="AJ72" s="405">
        <f>AJ51*Parametre!$C$359</f>
        <v>0</v>
      </c>
      <c r="AK72" s="405">
        <f>AK51*Parametre!$C$359</f>
        <v>0</v>
      </c>
      <c r="AL72" s="405">
        <f>AL51*Parametre!$C$359</f>
        <v>0</v>
      </c>
      <c r="AM72" s="405">
        <f>AM51*Parametre!$C$359</f>
        <v>0</v>
      </c>
      <c r="AN72" s="405">
        <f>AN51*Parametre!$C$359</f>
        <v>0</v>
      </c>
      <c r="AO72" s="405">
        <f>AO51*Parametre!$C$359</f>
        <v>0</v>
      </c>
      <c r="AP72" s="405">
        <f>AP51*Parametre!$C$359</f>
        <v>0</v>
      </c>
      <c r="AQ72" s="405">
        <f>AQ51*Parametre!$C$359</f>
        <v>0</v>
      </c>
    </row>
    <row r="73" spans="2:43" x14ac:dyDescent="0.3">
      <c r="B73" s="395" t="s">
        <v>659</v>
      </c>
      <c r="C73" s="402">
        <f t="shared" si="15"/>
        <v>0</v>
      </c>
      <c r="D73" s="405">
        <f>D52*Parametre!$C$360</f>
        <v>0</v>
      </c>
      <c r="E73" s="405">
        <f>E52*Parametre!$C$360</f>
        <v>0</v>
      </c>
      <c r="F73" s="405">
        <f>F52*Parametre!$C$360</f>
        <v>0</v>
      </c>
      <c r="G73" s="405">
        <f>G52*Parametre!$C$360</f>
        <v>0</v>
      </c>
      <c r="H73" s="405">
        <f>H52*Parametre!$C$360</f>
        <v>0</v>
      </c>
      <c r="I73" s="405">
        <f>I52*Parametre!$C$360</f>
        <v>0</v>
      </c>
      <c r="J73" s="405">
        <f>J52*Parametre!$C$360</f>
        <v>0</v>
      </c>
      <c r="K73" s="405">
        <f>K52*Parametre!$C$360</f>
        <v>0</v>
      </c>
      <c r="L73" s="405">
        <f>L52*Parametre!$C$360</f>
        <v>0</v>
      </c>
      <c r="M73" s="405">
        <f>M52*Parametre!$C$360</f>
        <v>0</v>
      </c>
      <c r="N73" s="405">
        <f>N52*Parametre!$C$360</f>
        <v>0</v>
      </c>
      <c r="O73" s="405">
        <f>O52*Parametre!$C$360</f>
        <v>0</v>
      </c>
      <c r="P73" s="405">
        <f>P52*Parametre!$C$360</f>
        <v>0</v>
      </c>
      <c r="Q73" s="405">
        <f>Q52*Parametre!$C$360</f>
        <v>0</v>
      </c>
      <c r="R73" s="405">
        <f>R52*Parametre!$C$360</f>
        <v>0</v>
      </c>
      <c r="S73" s="405">
        <f>S52*Parametre!$C$360</f>
        <v>0</v>
      </c>
      <c r="T73" s="405">
        <f>T52*Parametre!$C$360</f>
        <v>0</v>
      </c>
      <c r="U73" s="405">
        <f>U52*Parametre!$C$360</f>
        <v>0</v>
      </c>
      <c r="V73" s="405">
        <f>V52*Parametre!$C$360</f>
        <v>0</v>
      </c>
      <c r="W73" s="405">
        <f>W52*Parametre!$C$360</f>
        <v>0</v>
      </c>
      <c r="X73" s="405">
        <f>X52*Parametre!$C$360</f>
        <v>0</v>
      </c>
      <c r="Y73" s="405">
        <f>Y52*Parametre!$C$360</f>
        <v>0</v>
      </c>
      <c r="Z73" s="405">
        <f>Z52*Parametre!$C$360</f>
        <v>0</v>
      </c>
      <c r="AA73" s="405">
        <f>AA52*Parametre!$C$360</f>
        <v>0</v>
      </c>
      <c r="AB73" s="405">
        <f>AB52*Parametre!$C$360</f>
        <v>0</v>
      </c>
      <c r="AC73" s="405">
        <f>AC52*Parametre!$C$360</f>
        <v>0</v>
      </c>
      <c r="AD73" s="405">
        <f>AD52*Parametre!$C$360</f>
        <v>0</v>
      </c>
      <c r="AE73" s="405">
        <f>AE52*Parametre!$C$360</f>
        <v>0</v>
      </c>
      <c r="AF73" s="405">
        <f>AF52*Parametre!$C$360</f>
        <v>0</v>
      </c>
      <c r="AG73" s="405">
        <f>AG52*Parametre!$C$360</f>
        <v>0</v>
      </c>
      <c r="AH73" s="405">
        <f>AH52*Parametre!$C$360</f>
        <v>0</v>
      </c>
      <c r="AI73" s="405">
        <f>AI52*Parametre!$C$360</f>
        <v>0</v>
      </c>
      <c r="AJ73" s="405">
        <f>AJ52*Parametre!$C$360</f>
        <v>0</v>
      </c>
      <c r="AK73" s="405">
        <f>AK52*Parametre!$C$360</f>
        <v>0</v>
      </c>
      <c r="AL73" s="405">
        <f>AL52*Parametre!$C$360</f>
        <v>0</v>
      </c>
      <c r="AM73" s="405">
        <f>AM52*Parametre!$C$360</f>
        <v>0</v>
      </c>
      <c r="AN73" s="405">
        <f>AN52*Parametre!$C$360</f>
        <v>0</v>
      </c>
      <c r="AO73" s="405">
        <f>AO52*Parametre!$C$360</f>
        <v>0</v>
      </c>
      <c r="AP73" s="405">
        <f>AP52*Parametre!$C$360</f>
        <v>0</v>
      </c>
      <c r="AQ73" s="405">
        <f>AQ52*Parametre!$C$360</f>
        <v>0</v>
      </c>
    </row>
    <row r="74" spans="2:43" x14ac:dyDescent="0.3">
      <c r="B74" s="395" t="s">
        <v>660</v>
      </c>
      <c r="C74" s="402">
        <f t="shared" si="15"/>
        <v>0</v>
      </c>
      <c r="D74" s="405">
        <f>D53*Parametre!$C$361</f>
        <v>0</v>
      </c>
      <c r="E74" s="405">
        <f>E53*Parametre!$C$361</f>
        <v>0</v>
      </c>
      <c r="F74" s="405">
        <f>F53*Parametre!$C$361</f>
        <v>0</v>
      </c>
      <c r="G74" s="405">
        <f>G53*Parametre!$C$361</f>
        <v>0</v>
      </c>
      <c r="H74" s="405">
        <f>H53*Parametre!$C$361</f>
        <v>0</v>
      </c>
      <c r="I74" s="405">
        <f>I53*Parametre!$C$361</f>
        <v>0</v>
      </c>
      <c r="J74" s="405">
        <f>J53*Parametre!$C$361</f>
        <v>0</v>
      </c>
      <c r="K74" s="405">
        <f>K53*Parametre!$C$361</f>
        <v>0</v>
      </c>
      <c r="L74" s="405">
        <f>L53*Parametre!$C$361</f>
        <v>0</v>
      </c>
      <c r="M74" s="405">
        <f>M53*Parametre!$C$361</f>
        <v>0</v>
      </c>
      <c r="N74" s="405">
        <f>N53*Parametre!$C$361</f>
        <v>0</v>
      </c>
      <c r="O74" s="405">
        <f>O53*Parametre!$C$361</f>
        <v>0</v>
      </c>
      <c r="P74" s="405">
        <f>P53*Parametre!$C$361</f>
        <v>0</v>
      </c>
      <c r="Q74" s="405">
        <f>Q53*Parametre!$C$361</f>
        <v>0</v>
      </c>
      <c r="R74" s="405">
        <f>R53*Parametre!$C$361</f>
        <v>0</v>
      </c>
      <c r="S74" s="405">
        <f>S53*Parametre!$C$361</f>
        <v>0</v>
      </c>
      <c r="T74" s="405">
        <f>T53*Parametre!$C$361</f>
        <v>0</v>
      </c>
      <c r="U74" s="405">
        <f>U53*Parametre!$C$361</f>
        <v>0</v>
      </c>
      <c r="V74" s="405">
        <f>V53*Parametre!$C$361</f>
        <v>0</v>
      </c>
      <c r="W74" s="405">
        <f>W53*Parametre!$C$361</f>
        <v>0</v>
      </c>
      <c r="X74" s="405">
        <f>X53*Parametre!$C$361</f>
        <v>0</v>
      </c>
      <c r="Y74" s="405">
        <f>Y53*Parametre!$C$361</f>
        <v>0</v>
      </c>
      <c r="Z74" s="405">
        <f>Z53*Parametre!$C$361</f>
        <v>0</v>
      </c>
      <c r="AA74" s="405">
        <f>AA53*Parametre!$C$361</f>
        <v>0</v>
      </c>
      <c r="AB74" s="405">
        <f>AB53*Parametre!$C$361</f>
        <v>0</v>
      </c>
      <c r="AC74" s="405">
        <f>AC53*Parametre!$C$361</f>
        <v>0</v>
      </c>
      <c r="AD74" s="405">
        <f>AD53*Parametre!$C$361</f>
        <v>0</v>
      </c>
      <c r="AE74" s="405">
        <f>AE53*Parametre!$C$361</f>
        <v>0</v>
      </c>
      <c r="AF74" s="405">
        <f>AF53*Parametre!$C$361</f>
        <v>0</v>
      </c>
      <c r="AG74" s="405">
        <f>AG53*Parametre!$C$361</f>
        <v>0</v>
      </c>
      <c r="AH74" s="405">
        <f>AH53*Parametre!$C$361</f>
        <v>0</v>
      </c>
      <c r="AI74" s="405">
        <f>AI53*Parametre!$C$361</f>
        <v>0</v>
      </c>
      <c r="AJ74" s="405">
        <f>AJ53*Parametre!$C$361</f>
        <v>0</v>
      </c>
      <c r="AK74" s="405">
        <f>AK53*Parametre!$C$361</f>
        <v>0</v>
      </c>
      <c r="AL74" s="405">
        <f>AL53*Parametre!$C$361</f>
        <v>0</v>
      </c>
      <c r="AM74" s="405">
        <f>AM53*Parametre!$C$361</f>
        <v>0</v>
      </c>
      <c r="AN74" s="405">
        <f>AN53*Parametre!$C$361</f>
        <v>0</v>
      </c>
      <c r="AO74" s="405">
        <f>AO53*Parametre!$C$361</f>
        <v>0</v>
      </c>
      <c r="AP74" s="405">
        <f>AP53*Parametre!$C$361</f>
        <v>0</v>
      </c>
      <c r="AQ74" s="405">
        <f>AQ53*Parametre!$C$361</f>
        <v>0</v>
      </c>
    </row>
    <row r="75" spans="2:43" x14ac:dyDescent="0.3">
      <c r="B75" s="395" t="s">
        <v>661</v>
      </c>
      <c r="C75" s="402">
        <f t="shared" si="15"/>
        <v>0</v>
      </c>
      <c r="D75" s="405">
        <f>D54*Parametre!$C$362</f>
        <v>0</v>
      </c>
      <c r="E75" s="405">
        <f>E54*Parametre!$C$362</f>
        <v>0</v>
      </c>
      <c r="F75" s="405">
        <f>F54*Parametre!$C$362</f>
        <v>0</v>
      </c>
      <c r="G75" s="405">
        <f>G54*Parametre!$C$362</f>
        <v>0</v>
      </c>
      <c r="H75" s="405">
        <f>H54*Parametre!$C$362</f>
        <v>0</v>
      </c>
      <c r="I75" s="405">
        <f>I54*Parametre!$C$362</f>
        <v>0</v>
      </c>
      <c r="J75" s="405">
        <f>J54*Parametre!$C$362</f>
        <v>0</v>
      </c>
      <c r="K75" s="405">
        <f>K54*Parametre!$C$362</f>
        <v>0</v>
      </c>
      <c r="L75" s="405">
        <f>L54*Parametre!$C$362</f>
        <v>0</v>
      </c>
      <c r="M75" s="405">
        <f>M54*Parametre!$C$362</f>
        <v>0</v>
      </c>
      <c r="N75" s="405">
        <f>N54*Parametre!$C$362</f>
        <v>0</v>
      </c>
      <c r="O75" s="405">
        <f>O54*Parametre!$C$362</f>
        <v>0</v>
      </c>
      <c r="P75" s="405">
        <f>P54*Parametre!$C$362</f>
        <v>0</v>
      </c>
      <c r="Q75" s="405">
        <f>Q54*Parametre!$C$362</f>
        <v>0</v>
      </c>
      <c r="R75" s="405">
        <f>R54*Parametre!$C$362</f>
        <v>0</v>
      </c>
      <c r="S75" s="405">
        <f>S54*Parametre!$C$362</f>
        <v>0</v>
      </c>
      <c r="T75" s="405">
        <f>T54*Parametre!$C$362</f>
        <v>0</v>
      </c>
      <c r="U75" s="405">
        <f>U54*Parametre!$C$362</f>
        <v>0</v>
      </c>
      <c r="V75" s="405">
        <f>V54*Parametre!$C$362</f>
        <v>0</v>
      </c>
      <c r="W75" s="405">
        <f>W54*Parametre!$C$362</f>
        <v>0</v>
      </c>
      <c r="X75" s="405">
        <f>X54*Parametre!$C$362</f>
        <v>0</v>
      </c>
      <c r="Y75" s="405">
        <f>Y54*Parametre!$C$362</f>
        <v>0</v>
      </c>
      <c r="Z75" s="405">
        <f>Z54*Parametre!$C$362</f>
        <v>0</v>
      </c>
      <c r="AA75" s="405">
        <f>AA54*Parametre!$C$362</f>
        <v>0</v>
      </c>
      <c r="AB75" s="405">
        <f>AB54*Parametre!$C$362</f>
        <v>0</v>
      </c>
      <c r="AC75" s="405">
        <f>AC54*Parametre!$C$362</f>
        <v>0</v>
      </c>
      <c r="AD75" s="405">
        <f>AD54*Parametre!$C$362</f>
        <v>0</v>
      </c>
      <c r="AE75" s="405">
        <f>AE54*Parametre!$C$362</f>
        <v>0</v>
      </c>
      <c r="AF75" s="405">
        <f>AF54*Parametre!$C$362</f>
        <v>0</v>
      </c>
      <c r="AG75" s="405">
        <f>AG54*Parametre!$C$362</f>
        <v>0</v>
      </c>
      <c r="AH75" s="405">
        <f>AH54*Parametre!$C$362</f>
        <v>0</v>
      </c>
      <c r="AI75" s="405">
        <f>AI54*Parametre!$C$362</f>
        <v>0</v>
      </c>
      <c r="AJ75" s="405">
        <f>AJ54*Parametre!$C$362</f>
        <v>0</v>
      </c>
      <c r="AK75" s="405">
        <f>AK54*Parametre!$C$362</f>
        <v>0</v>
      </c>
      <c r="AL75" s="405">
        <f>AL54*Parametre!$C$362</f>
        <v>0</v>
      </c>
      <c r="AM75" s="405">
        <f>AM54*Parametre!$C$362</f>
        <v>0</v>
      </c>
      <c r="AN75" s="405">
        <f>AN54*Parametre!$C$362</f>
        <v>0</v>
      </c>
      <c r="AO75" s="405">
        <f>AO54*Parametre!$C$362</f>
        <v>0</v>
      </c>
      <c r="AP75" s="405">
        <f>AP54*Parametre!$C$362</f>
        <v>0</v>
      </c>
      <c r="AQ75" s="405">
        <f>AQ54*Parametre!$C$362</f>
        <v>0</v>
      </c>
    </row>
    <row r="76" spans="2:43" x14ac:dyDescent="0.3">
      <c r="B76" s="395" t="s">
        <v>662</v>
      </c>
      <c r="C76" s="402">
        <f t="shared" si="15"/>
        <v>0</v>
      </c>
      <c r="D76" s="405">
        <f>D55*Parametre!$C$363</f>
        <v>0</v>
      </c>
      <c r="E76" s="405">
        <f>E55*Parametre!$C$363</f>
        <v>0</v>
      </c>
      <c r="F76" s="405">
        <f>F55*Parametre!$C$363</f>
        <v>0</v>
      </c>
      <c r="G76" s="405">
        <f>G55*Parametre!$C$363</f>
        <v>0</v>
      </c>
      <c r="H76" s="405">
        <f>H55*Parametre!$C$363</f>
        <v>0</v>
      </c>
      <c r="I76" s="405">
        <f>I55*Parametre!$C$363</f>
        <v>0</v>
      </c>
      <c r="J76" s="405">
        <f>J55*Parametre!$C$363</f>
        <v>0</v>
      </c>
      <c r="K76" s="405">
        <f>K55*Parametre!$C$363</f>
        <v>0</v>
      </c>
      <c r="L76" s="405">
        <f>L55*Parametre!$C$363</f>
        <v>0</v>
      </c>
      <c r="M76" s="405">
        <f>M55*Parametre!$C$363</f>
        <v>0</v>
      </c>
      <c r="N76" s="405">
        <f>N55*Parametre!$C$363</f>
        <v>0</v>
      </c>
      <c r="O76" s="405">
        <f>O55*Parametre!$C$363</f>
        <v>0</v>
      </c>
      <c r="P76" s="405">
        <f>P55*Parametre!$C$363</f>
        <v>0</v>
      </c>
      <c r="Q76" s="405">
        <f>Q55*Parametre!$C$363</f>
        <v>0</v>
      </c>
      <c r="R76" s="405">
        <f>R55*Parametre!$C$363</f>
        <v>0</v>
      </c>
      <c r="S76" s="405">
        <f>S55*Parametre!$C$363</f>
        <v>0</v>
      </c>
      <c r="T76" s="405">
        <f>T55*Parametre!$C$363</f>
        <v>0</v>
      </c>
      <c r="U76" s="405">
        <f>U55*Parametre!$C$363</f>
        <v>0</v>
      </c>
      <c r="V76" s="405">
        <f>V55*Parametre!$C$363</f>
        <v>0</v>
      </c>
      <c r="W76" s="405">
        <f>W55*Parametre!$C$363</f>
        <v>0</v>
      </c>
      <c r="X76" s="405">
        <f>X55*Parametre!$C$363</f>
        <v>0</v>
      </c>
      <c r="Y76" s="405">
        <f>Y55*Parametre!$C$363</f>
        <v>0</v>
      </c>
      <c r="Z76" s="405">
        <f>Z55*Parametre!$C$363</f>
        <v>0</v>
      </c>
      <c r="AA76" s="405">
        <f>AA55*Parametre!$C$363</f>
        <v>0</v>
      </c>
      <c r="AB76" s="405">
        <f>AB55*Parametre!$C$363</f>
        <v>0</v>
      </c>
      <c r="AC76" s="405">
        <f>AC55*Parametre!$C$363</f>
        <v>0</v>
      </c>
      <c r="AD76" s="405">
        <f>AD55*Parametre!$C$363</f>
        <v>0</v>
      </c>
      <c r="AE76" s="405">
        <f>AE55*Parametre!$C$363</f>
        <v>0</v>
      </c>
      <c r="AF76" s="405">
        <f>AF55*Parametre!$C$363</f>
        <v>0</v>
      </c>
      <c r="AG76" s="405">
        <f>AG55*Parametre!$C$363</f>
        <v>0</v>
      </c>
      <c r="AH76" s="405">
        <f>AH55*Parametre!$C$363</f>
        <v>0</v>
      </c>
      <c r="AI76" s="405">
        <f>AI55*Parametre!$C$363</f>
        <v>0</v>
      </c>
      <c r="AJ76" s="405">
        <f>AJ55*Parametre!$C$363</f>
        <v>0</v>
      </c>
      <c r="AK76" s="405">
        <f>AK55*Parametre!$C$363</f>
        <v>0</v>
      </c>
      <c r="AL76" s="405">
        <f>AL55*Parametre!$C$363</f>
        <v>0</v>
      </c>
      <c r="AM76" s="405">
        <f>AM55*Parametre!$C$363</f>
        <v>0</v>
      </c>
      <c r="AN76" s="405">
        <f>AN55*Parametre!$C$363</f>
        <v>0</v>
      </c>
      <c r="AO76" s="405">
        <f>AO55*Parametre!$C$363</f>
        <v>0</v>
      </c>
      <c r="AP76" s="405">
        <f>AP55*Parametre!$C$363</f>
        <v>0</v>
      </c>
      <c r="AQ76" s="405">
        <f>AQ55*Parametre!$C$363</f>
        <v>0</v>
      </c>
    </row>
    <row r="77" spans="2:43" x14ac:dyDescent="0.3">
      <c r="B77" s="395" t="s">
        <v>663</v>
      </c>
      <c r="C77" s="402">
        <f t="shared" si="15"/>
        <v>0</v>
      </c>
      <c r="D77" s="405">
        <f>D56*Parametre!$C$364</f>
        <v>0</v>
      </c>
      <c r="E77" s="405">
        <f>E56*Parametre!$C$364</f>
        <v>0</v>
      </c>
      <c r="F77" s="405">
        <f>F56*Parametre!$C$364</f>
        <v>0</v>
      </c>
      <c r="G77" s="405">
        <f>G56*Parametre!$C$364</f>
        <v>0</v>
      </c>
      <c r="H77" s="405">
        <f>H56*Parametre!$C$364</f>
        <v>0</v>
      </c>
      <c r="I77" s="405">
        <f>I56*Parametre!$C$364</f>
        <v>0</v>
      </c>
      <c r="J77" s="405">
        <f>J56*Parametre!$C$364</f>
        <v>0</v>
      </c>
      <c r="K77" s="405">
        <f>K56*Parametre!$C$364</f>
        <v>0</v>
      </c>
      <c r="L77" s="405">
        <f>L56*Parametre!$C$364</f>
        <v>0</v>
      </c>
      <c r="M77" s="405">
        <f>M56*Parametre!$C$364</f>
        <v>0</v>
      </c>
      <c r="N77" s="405">
        <f>N56*Parametre!$C$364</f>
        <v>0</v>
      </c>
      <c r="O77" s="405">
        <f>O56*Parametre!$C$364</f>
        <v>0</v>
      </c>
      <c r="P77" s="405">
        <f>P56*Parametre!$C$364</f>
        <v>0</v>
      </c>
      <c r="Q77" s="405">
        <f>Q56*Parametre!$C$364</f>
        <v>0</v>
      </c>
      <c r="R77" s="405">
        <f>R56*Parametre!$C$364</f>
        <v>0</v>
      </c>
      <c r="S77" s="405">
        <f>S56*Parametre!$C$364</f>
        <v>0</v>
      </c>
      <c r="T77" s="405">
        <f>T56*Parametre!$C$364</f>
        <v>0</v>
      </c>
      <c r="U77" s="405">
        <f>U56*Parametre!$C$364</f>
        <v>0</v>
      </c>
      <c r="V77" s="405">
        <f>V56*Parametre!$C$364</f>
        <v>0</v>
      </c>
      <c r="W77" s="405">
        <f>W56*Parametre!$C$364</f>
        <v>0</v>
      </c>
      <c r="X77" s="405">
        <f>X56*Parametre!$C$364</f>
        <v>0</v>
      </c>
      <c r="Y77" s="405">
        <f>Y56*Parametre!$C$364</f>
        <v>0</v>
      </c>
      <c r="Z77" s="405">
        <f>Z56*Parametre!$C$364</f>
        <v>0</v>
      </c>
      <c r="AA77" s="405">
        <f>AA56*Parametre!$C$364</f>
        <v>0</v>
      </c>
      <c r="AB77" s="405">
        <f>AB56*Parametre!$C$364</f>
        <v>0</v>
      </c>
      <c r="AC77" s="405">
        <f>AC56*Parametre!$C$364</f>
        <v>0</v>
      </c>
      <c r="AD77" s="405">
        <f>AD56*Parametre!$C$364</f>
        <v>0</v>
      </c>
      <c r="AE77" s="405">
        <f>AE56*Parametre!$C$364</f>
        <v>0</v>
      </c>
      <c r="AF77" s="405">
        <f>AF56*Parametre!$C$364</f>
        <v>0</v>
      </c>
      <c r="AG77" s="405">
        <f>AG56*Parametre!$C$364</f>
        <v>0</v>
      </c>
      <c r="AH77" s="405">
        <f>AH56*Parametre!$C$364</f>
        <v>0</v>
      </c>
      <c r="AI77" s="405">
        <f>AI56*Parametre!$C$364</f>
        <v>0</v>
      </c>
      <c r="AJ77" s="405">
        <f>AJ56*Parametre!$C$364</f>
        <v>0</v>
      </c>
      <c r="AK77" s="405">
        <f>AK56*Parametre!$C$364</f>
        <v>0</v>
      </c>
      <c r="AL77" s="405">
        <f>AL56*Parametre!$C$364</f>
        <v>0</v>
      </c>
      <c r="AM77" s="405">
        <f>AM56*Parametre!$C$364</f>
        <v>0</v>
      </c>
      <c r="AN77" s="405">
        <f>AN56*Parametre!$C$364</f>
        <v>0</v>
      </c>
      <c r="AO77" s="405">
        <f>AO56*Parametre!$C$364</f>
        <v>0</v>
      </c>
      <c r="AP77" s="405">
        <f>AP56*Parametre!$C$364</f>
        <v>0</v>
      </c>
      <c r="AQ77" s="405">
        <f>AQ56*Parametre!$C$364</f>
        <v>0</v>
      </c>
    </row>
    <row r="78" spans="2:43" x14ac:dyDescent="0.3">
      <c r="B78" s="395" t="s">
        <v>664</v>
      </c>
      <c r="C78" s="402">
        <f t="shared" si="15"/>
        <v>0</v>
      </c>
      <c r="D78" s="405">
        <f>D57*Parametre!$C$365</f>
        <v>0</v>
      </c>
      <c r="E78" s="405">
        <f>E57*Parametre!$C$365</f>
        <v>0</v>
      </c>
      <c r="F78" s="405">
        <f>F57*Parametre!$C$365</f>
        <v>0</v>
      </c>
      <c r="G78" s="405">
        <f>G57*Parametre!$C$365</f>
        <v>0</v>
      </c>
      <c r="H78" s="405">
        <f>H57*Parametre!$C$365</f>
        <v>0</v>
      </c>
      <c r="I78" s="405">
        <f>I57*Parametre!$C$365</f>
        <v>0</v>
      </c>
      <c r="J78" s="405">
        <f>J57*Parametre!$C$365</f>
        <v>0</v>
      </c>
      <c r="K78" s="405">
        <f>K57*Parametre!$C$365</f>
        <v>0</v>
      </c>
      <c r="L78" s="405">
        <f>L57*Parametre!$C$365</f>
        <v>0</v>
      </c>
      <c r="M78" s="405">
        <f>M57*Parametre!$C$365</f>
        <v>0</v>
      </c>
      <c r="N78" s="405">
        <f>N57*Parametre!$C$365</f>
        <v>0</v>
      </c>
      <c r="O78" s="405">
        <f>O57*Parametre!$C$365</f>
        <v>0</v>
      </c>
      <c r="P78" s="405">
        <f>P57*Parametre!$C$365</f>
        <v>0</v>
      </c>
      <c r="Q78" s="405">
        <f>Q57*Parametre!$C$365</f>
        <v>0</v>
      </c>
      <c r="R78" s="405">
        <f>R57*Parametre!$C$365</f>
        <v>0</v>
      </c>
      <c r="S78" s="405">
        <f>S57*Parametre!$C$365</f>
        <v>0</v>
      </c>
      <c r="T78" s="405">
        <f>T57*Parametre!$C$365</f>
        <v>0</v>
      </c>
      <c r="U78" s="405">
        <f>U57*Parametre!$C$365</f>
        <v>0</v>
      </c>
      <c r="V78" s="405">
        <f>V57*Parametre!$C$365</f>
        <v>0</v>
      </c>
      <c r="W78" s="405">
        <f>W57*Parametre!$C$365</f>
        <v>0</v>
      </c>
      <c r="X78" s="405">
        <f>X57*Parametre!$C$365</f>
        <v>0</v>
      </c>
      <c r="Y78" s="405">
        <f>Y57*Parametre!$C$365</f>
        <v>0</v>
      </c>
      <c r="Z78" s="405">
        <f>Z57*Parametre!$C$365</f>
        <v>0</v>
      </c>
      <c r="AA78" s="405">
        <f>AA57*Parametre!$C$365</f>
        <v>0</v>
      </c>
      <c r="AB78" s="405">
        <f>AB57*Parametre!$C$365</f>
        <v>0</v>
      </c>
      <c r="AC78" s="405">
        <f>AC57*Parametre!$C$365</f>
        <v>0</v>
      </c>
      <c r="AD78" s="405">
        <f>AD57*Parametre!$C$365</f>
        <v>0</v>
      </c>
      <c r="AE78" s="405">
        <f>AE57*Parametre!$C$365</f>
        <v>0</v>
      </c>
      <c r="AF78" s="405">
        <f>AF57*Parametre!$C$365</f>
        <v>0</v>
      </c>
      <c r="AG78" s="405">
        <f>AG57*Parametre!$C$365</f>
        <v>0</v>
      </c>
      <c r="AH78" s="405">
        <f>AH57*Parametre!$C$365</f>
        <v>0</v>
      </c>
      <c r="AI78" s="405">
        <f>AI57*Parametre!$C$365</f>
        <v>0</v>
      </c>
      <c r="AJ78" s="405">
        <f>AJ57*Parametre!$C$365</f>
        <v>0</v>
      </c>
      <c r="AK78" s="405">
        <f>AK57*Parametre!$C$365</f>
        <v>0</v>
      </c>
      <c r="AL78" s="405">
        <f>AL57*Parametre!$C$365</f>
        <v>0</v>
      </c>
      <c r="AM78" s="405">
        <f>AM57*Parametre!$C$365</f>
        <v>0</v>
      </c>
      <c r="AN78" s="405">
        <f>AN57*Parametre!$C$365</f>
        <v>0</v>
      </c>
      <c r="AO78" s="405">
        <f>AO57*Parametre!$C$365</f>
        <v>0</v>
      </c>
      <c r="AP78" s="405">
        <f>AP57*Parametre!$C$365</f>
        <v>0</v>
      </c>
      <c r="AQ78" s="405">
        <f>AQ57*Parametre!$C$365</f>
        <v>0</v>
      </c>
    </row>
    <row r="79" spans="2:43" x14ac:dyDescent="0.3">
      <c r="B79" s="395" t="s">
        <v>665</v>
      </c>
      <c r="C79" s="402">
        <f t="shared" si="15"/>
        <v>0</v>
      </c>
      <c r="D79" s="405">
        <f>D58*Parametre!$C$366</f>
        <v>0</v>
      </c>
      <c r="E79" s="405">
        <f>E58*Parametre!$C$366</f>
        <v>0</v>
      </c>
      <c r="F79" s="405">
        <f>F58*Parametre!$C$366</f>
        <v>0</v>
      </c>
      <c r="G79" s="405">
        <f>G58*Parametre!$C$366</f>
        <v>0</v>
      </c>
      <c r="H79" s="405">
        <f>H58*Parametre!$C$366</f>
        <v>0</v>
      </c>
      <c r="I79" s="405">
        <f>I58*Parametre!$C$366</f>
        <v>0</v>
      </c>
      <c r="J79" s="405">
        <f>J58*Parametre!$C$366</f>
        <v>0</v>
      </c>
      <c r="K79" s="405">
        <f>K58*Parametre!$C$366</f>
        <v>0</v>
      </c>
      <c r="L79" s="405">
        <f>L58*Parametre!$C$366</f>
        <v>0</v>
      </c>
      <c r="M79" s="405">
        <f>M58*Parametre!$C$366</f>
        <v>0</v>
      </c>
      <c r="N79" s="405">
        <f>N58*Parametre!$C$366</f>
        <v>0</v>
      </c>
      <c r="O79" s="405">
        <f>O58*Parametre!$C$366</f>
        <v>0</v>
      </c>
      <c r="P79" s="405">
        <f>P58*Parametre!$C$366</f>
        <v>0</v>
      </c>
      <c r="Q79" s="405">
        <f>Q58*Parametre!$C$366</f>
        <v>0</v>
      </c>
      <c r="R79" s="405">
        <f>R58*Parametre!$C$366</f>
        <v>0</v>
      </c>
      <c r="S79" s="405">
        <f>S58*Parametre!$C$366</f>
        <v>0</v>
      </c>
      <c r="T79" s="405">
        <f>T58*Parametre!$C$366</f>
        <v>0</v>
      </c>
      <c r="U79" s="405">
        <f>U58*Parametre!$C$366</f>
        <v>0</v>
      </c>
      <c r="V79" s="405">
        <f>V58*Parametre!$C$366</f>
        <v>0</v>
      </c>
      <c r="W79" s="405">
        <f>W58*Parametre!$C$366</f>
        <v>0</v>
      </c>
      <c r="X79" s="405">
        <f>X58*Parametre!$C$366</f>
        <v>0</v>
      </c>
      <c r="Y79" s="405">
        <f>Y58*Parametre!$C$366</f>
        <v>0</v>
      </c>
      <c r="Z79" s="405">
        <f>Z58*Parametre!$C$366</f>
        <v>0</v>
      </c>
      <c r="AA79" s="405">
        <f>AA58*Parametre!$C$366</f>
        <v>0</v>
      </c>
      <c r="AB79" s="405">
        <f>AB58*Parametre!$C$366</f>
        <v>0</v>
      </c>
      <c r="AC79" s="405">
        <f>AC58*Parametre!$C$366</f>
        <v>0</v>
      </c>
      <c r="AD79" s="405">
        <f>AD58*Parametre!$C$366</f>
        <v>0</v>
      </c>
      <c r="AE79" s="405">
        <f>AE58*Parametre!$C$366</f>
        <v>0</v>
      </c>
      <c r="AF79" s="405">
        <f>AF58*Parametre!$C$366</f>
        <v>0</v>
      </c>
      <c r="AG79" s="405">
        <f>AG58*Parametre!$C$366</f>
        <v>0</v>
      </c>
      <c r="AH79" s="405">
        <f>AH58*Parametre!$C$366</f>
        <v>0</v>
      </c>
      <c r="AI79" s="405">
        <f>AI58*Parametre!$C$366</f>
        <v>0</v>
      </c>
      <c r="AJ79" s="405">
        <f>AJ58*Parametre!$C$366</f>
        <v>0</v>
      </c>
      <c r="AK79" s="405">
        <f>AK58*Parametre!$C$366</f>
        <v>0</v>
      </c>
      <c r="AL79" s="405">
        <f>AL58*Parametre!$C$366</f>
        <v>0</v>
      </c>
      <c r="AM79" s="405">
        <f>AM58*Parametre!$C$366</f>
        <v>0</v>
      </c>
      <c r="AN79" s="405">
        <f>AN58*Parametre!$C$366</f>
        <v>0</v>
      </c>
      <c r="AO79" s="405">
        <f>AO58*Parametre!$C$366</f>
        <v>0</v>
      </c>
      <c r="AP79" s="405">
        <f>AP58*Parametre!$C$366</f>
        <v>0</v>
      </c>
      <c r="AQ79" s="405">
        <f>AQ58*Parametre!$C$366</f>
        <v>0</v>
      </c>
    </row>
    <row r="80" spans="2:43" x14ac:dyDescent="0.3">
      <c r="B80" s="395" t="s">
        <v>666</v>
      </c>
      <c r="C80" s="402">
        <f t="shared" si="15"/>
        <v>0</v>
      </c>
      <c r="D80" s="405">
        <f>D59*Parametre!$C$367</f>
        <v>0</v>
      </c>
      <c r="E80" s="405">
        <f>E59*Parametre!$C$367</f>
        <v>0</v>
      </c>
      <c r="F80" s="405">
        <f>F59*Parametre!$C$367</f>
        <v>0</v>
      </c>
      <c r="G80" s="405">
        <f>G59*Parametre!$C$367</f>
        <v>0</v>
      </c>
      <c r="H80" s="405">
        <f>H59*Parametre!$C$367</f>
        <v>0</v>
      </c>
      <c r="I80" s="405">
        <f>I59*Parametre!$C$367</f>
        <v>0</v>
      </c>
      <c r="J80" s="405">
        <f>J59*Parametre!$C$367</f>
        <v>0</v>
      </c>
      <c r="K80" s="405">
        <f>K59*Parametre!$C$367</f>
        <v>0</v>
      </c>
      <c r="L80" s="405">
        <f>L59*Parametre!$C$367</f>
        <v>0</v>
      </c>
      <c r="M80" s="405">
        <f>M59*Parametre!$C$367</f>
        <v>0</v>
      </c>
      <c r="N80" s="405">
        <f>N59*Parametre!$C$367</f>
        <v>0</v>
      </c>
      <c r="O80" s="405">
        <f>O59*Parametre!$C$367</f>
        <v>0</v>
      </c>
      <c r="P80" s="405">
        <f>P59*Parametre!$C$367</f>
        <v>0</v>
      </c>
      <c r="Q80" s="405">
        <f>Q59*Parametre!$C$367</f>
        <v>0</v>
      </c>
      <c r="R80" s="405">
        <f>R59*Parametre!$C$367</f>
        <v>0</v>
      </c>
      <c r="S80" s="405">
        <f>S59*Parametre!$C$367</f>
        <v>0</v>
      </c>
      <c r="T80" s="405">
        <f>T59*Parametre!$C$367</f>
        <v>0</v>
      </c>
      <c r="U80" s="405">
        <f>U59*Parametre!$C$367</f>
        <v>0</v>
      </c>
      <c r="V80" s="405">
        <f>V59*Parametre!$C$367</f>
        <v>0</v>
      </c>
      <c r="W80" s="405">
        <f>W59*Parametre!$C$367</f>
        <v>0</v>
      </c>
      <c r="X80" s="405">
        <f>X59*Parametre!$C$367</f>
        <v>0</v>
      </c>
      <c r="Y80" s="405">
        <f>Y59*Parametre!$C$367</f>
        <v>0</v>
      </c>
      <c r="Z80" s="405">
        <f>Z59*Parametre!$C$367</f>
        <v>0</v>
      </c>
      <c r="AA80" s="405">
        <f>AA59*Parametre!$C$367</f>
        <v>0</v>
      </c>
      <c r="AB80" s="405">
        <f>AB59*Parametre!$C$367</f>
        <v>0</v>
      </c>
      <c r="AC80" s="405">
        <f>AC59*Parametre!$C$367</f>
        <v>0</v>
      </c>
      <c r="AD80" s="405">
        <f>AD59*Parametre!$C$367</f>
        <v>0</v>
      </c>
      <c r="AE80" s="405">
        <f>AE59*Parametre!$C$367</f>
        <v>0</v>
      </c>
      <c r="AF80" s="405">
        <f>AF59*Parametre!$C$367</f>
        <v>0</v>
      </c>
      <c r="AG80" s="405">
        <f>AG59*Parametre!$C$367</f>
        <v>0</v>
      </c>
      <c r="AH80" s="405">
        <f>AH59*Parametre!$C$367</f>
        <v>0</v>
      </c>
      <c r="AI80" s="405">
        <f>AI59*Parametre!$C$367</f>
        <v>0</v>
      </c>
      <c r="AJ80" s="405">
        <f>AJ59*Parametre!$C$367</f>
        <v>0</v>
      </c>
      <c r="AK80" s="405">
        <f>AK59*Parametre!$C$367</f>
        <v>0</v>
      </c>
      <c r="AL80" s="405">
        <f>AL59*Parametre!$C$367</f>
        <v>0</v>
      </c>
      <c r="AM80" s="405">
        <f>AM59*Parametre!$C$367</f>
        <v>0</v>
      </c>
      <c r="AN80" s="405">
        <f>AN59*Parametre!$C$367</f>
        <v>0</v>
      </c>
      <c r="AO80" s="405">
        <f>AO59*Parametre!$C$367</f>
        <v>0</v>
      </c>
      <c r="AP80" s="405">
        <f>AP59*Parametre!$C$367</f>
        <v>0</v>
      </c>
      <c r="AQ80" s="405">
        <f>AQ59*Parametre!$C$367</f>
        <v>0</v>
      </c>
    </row>
    <row r="81" spans="2:43" x14ac:dyDescent="0.3">
      <c r="B81" s="395" t="s">
        <v>667</v>
      </c>
      <c r="C81" s="402">
        <f t="shared" si="15"/>
        <v>0</v>
      </c>
      <c r="D81" s="405">
        <f>D60*Parametre!$C$368</f>
        <v>0</v>
      </c>
      <c r="E81" s="405">
        <f>E60*Parametre!$C$368</f>
        <v>0</v>
      </c>
      <c r="F81" s="405">
        <f>F60*Parametre!$C$368</f>
        <v>0</v>
      </c>
      <c r="G81" s="405">
        <f>G60*Parametre!$C$368</f>
        <v>0</v>
      </c>
      <c r="H81" s="405">
        <f>H60*Parametre!$C$368</f>
        <v>0</v>
      </c>
      <c r="I81" s="405">
        <f>I60*Parametre!$C$368</f>
        <v>0</v>
      </c>
      <c r="J81" s="405">
        <f>J60*Parametre!$C$368</f>
        <v>0</v>
      </c>
      <c r="K81" s="405">
        <f>K60*Parametre!$C$368</f>
        <v>0</v>
      </c>
      <c r="L81" s="405">
        <f>L60*Parametre!$C$368</f>
        <v>0</v>
      </c>
      <c r="M81" s="405">
        <f>M60*Parametre!$C$368</f>
        <v>0</v>
      </c>
      <c r="N81" s="405">
        <f>N60*Parametre!$C$368</f>
        <v>0</v>
      </c>
      <c r="O81" s="405">
        <f>O60*Parametre!$C$368</f>
        <v>0</v>
      </c>
      <c r="P81" s="405">
        <f>P60*Parametre!$C$368</f>
        <v>0</v>
      </c>
      <c r="Q81" s="405">
        <f>Q60*Parametre!$C$368</f>
        <v>0</v>
      </c>
      <c r="R81" s="405">
        <f>R60*Parametre!$C$368</f>
        <v>0</v>
      </c>
      <c r="S81" s="405">
        <f>S60*Parametre!$C$368</f>
        <v>0</v>
      </c>
      <c r="T81" s="405">
        <f>T60*Parametre!$C$368</f>
        <v>0</v>
      </c>
      <c r="U81" s="405">
        <f>U60*Parametre!$C$368</f>
        <v>0</v>
      </c>
      <c r="V81" s="405">
        <f>V60*Parametre!$C$368</f>
        <v>0</v>
      </c>
      <c r="W81" s="405">
        <f>W60*Parametre!$C$368</f>
        <v>0</v>
      </c>
      <c r="X81" s="405">
        <f>X60*Parametre!$C$368</f>
        <v>0</v>
      </c>
      <c r="Y81" s="405">
        <f>Y60*Parametre!$C$368</f>
        <v>0</v>
      </c>
      <c r="Z81" s="405">
        <f>Z60*Parametre!$C$368</f>
        <v>0</v>
      </c>
      <c r="AA81" s="405">
        <f>AA60*Parametre!$C$368</f>
        <v>0</v>
      </c>
      <c r="AB81" s="405">
        <f>AB60*Parametre!$C$368</f>
        <v>0</v>
      </c>
      <c r="AC81" s="405">
        <f>AC60*Parametre!$C$368</f>
        <v>0</v>
      </c>
      <c r="AD81" s="405">
        <f>AD60*Parametre!$C$368</f>
        <v>0</v>
      </c>
      <c r="AE81" s="405">
        <f>AE60*Parametre!$C$368</f>
        <v>0</v>
      </c>
      <c r="AF81" s="405">
        <f>AF60*Parametre!$C$368</f>
        <v>0</v>
      </c>
      <c r="AG81" s="405">
        <f>AG60*Parametre!$C$368</f>
        <v>0</v>
      </c>
      <c r="AH81" s="405">
        <f>AH60*Parametre!$C$368</f>
        <v>0</v>
      </c>
      <c r="AI81" s="405">
        <f>AI60*Parametre!$C$368</f>
        <v>0</v>
      </c>
      <c r="AJ81" s="405">
        <f>AJ60*Parametre!$C$368</f>
        <v>0</v>
      </c>
      <c r="AK81" s="405">
        <f>AK60*Parametre!$C$368</f>
        <v>0</v>
      </c>
      <c r="AL81" s="405">
        <f>AL60*Parametre!$C$368</f>
        <v>0</v>
      </c>
      <c r="AM81" s="405">
        <f>AM60*Parametre!$C$368</f>
        <v>0</v>
      </c>
      <c r="AN81" s="405">
        <f>AN60*Parametre!$C$368</f>
        <v>0</v>
      </c>
      <c r="AO81" s="405">
        <f>AO60*Parametre!$C$368</f>
        <v>0</v>
      </c>
      <c r="AP81" s="405">
        <f>AP60*Parametre!$C$368</f>
        <v>0</v>
      </c>
      <c r="AQ81" s="405">
        <f>AQ60*Parametre!$C$368</f>
        <v>0</v>
      </c>
    </row>
    <row r="82" spans="2:43" x14ac:dyDescent="0.3">
      <c r="B82" s="395" t="s">
        <v>668</v>
      </c>
      <c r="C82" s="402">
        <f t="shared" si="15"/>
        <v>0</v>
      </c>
      <c r="D82" s="405">
        <f>D61*Parametre!$C$369</f>
        <v>0</v>
      </c>
      <c r="E82" s="405">
        <f>E61*Parametre!$C$369</f>
        <v>0</v>
      </c>
      <c r="F82" s="405">
        <f>F61*Parametre!$C$369</f>
        <v>0</v>
      </c>
      <c r="G82" s="405">
        <f>G61*Parametre!$C$369</f>
        <v>0</v>
      </c>
      <c r="H82" s="405">
        <f>H61*Parametre!$C$369</f>
        <v>0</v>
      </c>
      <c r="I82" s="405">
        <f>I61*Parametre!$C$369</f>
        <v>0</v>
      </c>
      <c r="J82" s="405">
        <f>J61*Parametre!$C$369</f>
        <v>0</v>
      </c>
      <c r="K82" s="405">
        <f>K61*Parametre!$C$369</f>
        <v>0</v>
      </c>
      <c r="L82" s="405">
        <f>L61*Parametre!$C$369</f>
        <v>0</v>
      </c>
      <c r="M82" s="405">
        <f>M61*Parametre!$C$369</f>
        <v>0</v>
      </c>
      <c r="N82" s="405">
        <f>N61*Parametre!$C$369</f>
        <v>0</v>
      </c>
      <c r="O82" s="405">
        <f>O61*Parametre!$C$369</f>
        <v>0</v>
      </c>
      <c r="P82" s="405">
        <f>P61*Parametre!$C$369</f>
        <v>0</v>
      </c>
      <c r="Q82" s="405">
        <f>Q61*Parametre!$C$369</f>
        <v>0</v>
      </c>
      <c r="R82" s="405">
        <f>R61*Parametre!$C$369</f>
        <v>0</v>
      </c>
      <c r="S82" s="405">
        <f>S61*Parametre!$C$369</f>
        <v>0</v>
      </c>
      <c r="T82" s="405">
        <f>T61*Parametre!$C$369</f>
        <v>0</v>
      </c>
      <c r="U82" s="405">
        <f>U61*Parametre!$C$369</f>
        <v>0</v>
      </c>
      <c r="V82" s="405">
        <f>V61*Parametre!$C$369</f>
        <v>0</v>
      </c>
      <c r="W82" s="405">
        <f>W61*Parametre!$C$369</f>
        <v>0</v>
      </c>
      <c r="X82" s="405">
        <f>X61*Parametre!$C$369</f>
        <v>0</v>
      </c>
      <c r="Y82" s="405">
        <f>Y61*Parametre!$C$369</f>
        <v>0</v>
      </c>
      <c r="Z82" s="405">
        <f>Z61*Parametre!$C$369</f>
        <v>0</v>
      </c>
      <c r="AA82" s="405">
        <f>AA61*Parametre!$C$369</f>
        <v>0</v>
      </c>
      <c r="AB82" s="405">
        <f>AB61*Parametre!$C$369</f>
        <v>0</v>
      </c>
      <c r="AC82" s="405">
        <f>AC61*Parametre!$C$369</f>
        <v>0</v>
      </c>
      <c r="AD82" s="405">
        <f>AD61*Parametre!$C$369</f>
        <v>0</v>
      </c>
      <c r="AE82" s="405">
        <f>AE61*Parametre!$C$369</f>
        <v>0</v>
      </c>
      <c r="AF82" s="405">
        <f>AF61*Parametre!$C$369</f>
        <v>0</v>
      </c>
      <c r="AG82" s="405">
        <f>AG61*Parametre!$C$369</f>
        <v>0</v>
      </c>
      <c r="AH82" s="405">
        <f>AH61*Parametre!$C$369</f>
        <v>0</v>
      </c>
      <c r="AI82" s="405">
        <f>AI61*Parametre!$C$369</f>
        <v>0</v>
      </c>
      <c r="AJ82" s="405">
        <f>AJ61*Parametre!$C$369</f>
        <v>0</v>
      </c>
      <c r="AK82" s="405">
        <f>AK61*Parametre!$C$369</f>
        <v>0</v>
      </c>
      <c r="AL82" s="405">
        <f>AL61*Parametre!$C$369</f>
        <v>0</v>
      </c>
      <c r="AM82" s="405">
        <f>AM61*Parametre!$C$369</f>
        <v>0</v>
      </c>
      <c r="AN82" s="405">
        <f>AN61*Parametre!$C$369</f>
        <v>0</v>
      </c>
      <c r="AO82" s="405">
        <f>AO61*Parametre!$C$369</f>
        <v>0</v>
      </c>
      <c r="AP82" s="405">
        <f>AP61*Parametre!$C$369</f>
        <v>0</v>
      </c>
      <c r="AQ82" s="405">
        <f>AQ61*Parametre!$C$369</f>
        <v>0</v>
      </c>
    </row>
    <row r="83" spans="2:43" x14ac:dyDescent="0.3">
      <c r="B83" s="410" t="s">
        <v>72</v>
      </c>
      <c r="C83" s="411">
        <f t="shared" si="15"/>
        <v>0</v>
      </c>
      <c r="D83" s="412">
        <f t="shared" ref="D83:AG83" si="16">SUM(D68:D82)</f>
        <v>0</v>
      </c>
      <c r="E83" s="411">
        <f t="shared" si="16"/>
        <v>0</v>
      </c>
      <c r="F83" s="411">
        <f t="shared" si="16"/>
        <v>0</v>
      </c>
      <c r="G83" s="411">
        <f t="shared" si="16"/>
        <v>0</v>
      </c>
      <c r="H83" s="411">
        <f t="shared" si="16"/>
        <v>0</v>
      </c>
      <c r="I83" s="411">
        <f t="shared" si="16"/>
        <v>0</v>
      </c>
      <c r="J83" s="411">
        <f t="shared" si="16"/>
        <v>0</v>
      </c>
      <c r="K83" s="411">
        <f t="shared" si="16"/>
        <v>0</v>
      </c>
      <c r="L83" s="411">
        <f t="shared" si="16"/>
        <v>0</v>
      </c>
      <c r="M83" s="411">
        <f t="shared" si="16"/>
        <v>0</v>
      </c>
      <c r="N83" s="411">
        <f t="shared" si="16"/>
        <v>0</v>
      </c>
      <c r="O83" s="411">
        <f t="shared" si="16"/>
        <v>0</v>
      </c>
      <c r="P83" s="411">
        <f t="shared" si="16"/>
        <v>0</v>
      </c>
      <c r="Q83" s="411">
        <f t="shared" si="16"/>
        <v>0</v>
      </c>
      <c r="R83" s="411">
        <f t="shared" si="16"/>
        <v>0</v>
      </c>
      <c r="S83" s="411">
        <f t="shared" si="16"/>
        <v>0</v>
      </c>
      <c r="T83" s="411">
        <f t="shared" si="16"/>
        <v>0</v>
      </c>
      <c r="U83" s="411">
        <f t="shared" si="16"/>
        <v>0</v>
      </c>
      <c r="V83" s="411">
        <f t="shared" si="16"/>
        <v>0</v>
      </c>
      <c r="W83" s="411">
        <f t="shared" si="16"/>
        <v>0</v>
      </c>
      <c r="X83" s="411">
        <f t="shared" si="16"/>
        <v>0</v>
      </c>
      <c r="Y83" s="411">
        <f t="shared" si="16"/>
        <v>0</v>
      </c>
      <c r="Z83" s="411">
        <f t="shared" si="16"/>
        <v>0</v>
      </c>
      <c r="AA83" s="411">
        <f t="shared" si="16"/>
        <v>0</v>
      </c>
      <c r="AB83" s="411">
        <f t="shared" si="16"/>
        <v>0</v>
      </c>
      <c r="AC83" s="411">
        <f t="shared" si="16"/>
        <v>0</v>
      </c>
      <c r="AD83" s="411">
        <f t="shared" si="16"/>
        <v>0</v>
      </c>
      <c r="AE83" s="411">
        <f t="shared" si="16"/>
        <v>0</v>
      </c>
      <c r="AF83" s="411">
        <f t="shared" si="16"/>
        <v>0</v>
      </c>
      <c r="AG83" s="411">
        <f t="shared" si="16"/>
        <v>0</v>
      </c>
      <c r="AH83" s="411">
        <f t="shared" ref="AH83:AQ83" si="17">SUM(AH68:AH82)</f>
        <v>0</v>
      </c>
      <c r="AI83" s="411">
        <f t="shared" si="17"/>
        <v>0</v>
      </c>
      <c r="AJ83" s="411">
        <f t="shared" si="17"/>
        <v>0</v>
      </c>
      <c r="AK83" s="411">
        <f t="shared" si="17"/>
        <v>0</v>
      </c>
      <c r="AL83" s="411">
        <f t="shared" si="17"/>
        <v>0</v>
      </c>
      <c r="AM83" s="411">
        <f t="shared" si="17"/>
        <v>0</v>
      </c>
      <c r="AN83" s="411">
        <f t="shared" si="17"/>
        <v>0</v>
      </c>
      <c r="AO83" s="411">
        <f t="shared" si="17"/>
        <v>0</v>
      </c>
      <c r="AP83" s="411">
        <f t="shared" si="17"/>
        <v>0</v>
      </c>
      <c r="AQ83" s="411">
        <f t="shared" si="17"/>
        <v>0</v>
      </c>
    </row>
  </sheetData>
  <mergeCells count="1">
    <mergeCell ref="B66:B67"/>
  </mergeCells>
  <pageMargins left="0.19687499999999999" right="0.19687499999999999" top="1" bottom="0.79479166666666667" header="0.5" footer="0.5"/>
  <pageSetup paperSize="9" scale="75" orientation="landscape" r:id="rId1"/>
  <headerFooter alignWithMargins="0">
    <oddHeader>&amp;LPríloha 7: Štandardné tabuľky - Cesty
&amp;"Arial,Tučné"&amp;12 10 Náklady na emisie</oddHeader>
    <oddFooter>Strana &amp;P z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AQ34"/>
  <sheetViews>
    <sheetView tabSelected="1" zoomScale="90" zoomScaleNormal="90" workbookViewId="0">
      <selection activeCell="J47" sqref="J47"/>
    </sheetView>
  </sheetViews>
  <sheetFormatPr defaultColWidth="9.1328125" defaultRowHeight="10.15" x14ac:dyDescent="0.3"/>
  <cols>
    <col min="1" max="1" width="2.796875" style="44" customWidth="1"/>
    <col min="2" max="2" width="40.73046875" style="44" customWidth="1"/>
    <col min="3" max="3" width="11.86328125" style="44" customWidth="1"/>
    <col min="4" max="4" width="4.33203125" style="44" bestFit="1" customWidth="1"/>
    <col min="5" max="33" width="4.19921875" style="44" bestFit="1" customWidth="1"/>
    <col min="34" max="34" width="5" style="44" bestFit="1" customWidth="1"/>
    <col min="35" max="42" width="4.19921875" style="44" bestFit="1" customWidth="1"/>
    <col min="43" max="43" width="4.33203125" style="44" bestFit="1" customWidth="1"/>
    <col min="44" max="16384" width="9.1328125" style="44"/>
  </cols>
  <sheetData>
    <row r="2" spans="2:43" x14ac:dyDescent="0.3">
      <c r="B2" s="50" t="s">
        <v>711</v>
      </c>
      <c r="C2" s="50"/>
      <c r="D2" s="45" t="s">
        <v>10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</row>
    <row r="3" spans="2:43" x14ac:dyDescent="0.3">
      <c r="B3" s="46"/>
      <c r="C3" s="46"/>
      <c r="D3" s="47">
        <v>1</v>
      </c>
      <c r="E3" s="47">
        <v>2</v>
      </c>
      <c r="F3" s="47">
        <v>3</v>
      </c>
      <c r="G3" s="47">
        <v>4</v>
      </c>
      <c r="H3" s="47">
        <v>5</v>
      </c>
      <c r="I3" s="47">
        <v>6</v>
      </c>
      <c r="J3" s="47">
        <v>7</v>
      </c>
      <c r="K3" s="47">
        <v>8</v>
      </c>
      <c r="L3" s="47">
        <v>9</v>
      </c>
      <c r="M3" s="47">
        <v>10</v>
      </c>
      <c r="N3" s="47">
        <v>11</v>
      </c>
      <c r="O3" s="47">
        <v>12</v>
      </c>
      <c r="P3" s="47">
        <v>13</v>
      </c>
      <c r="Q3" s="47">
        <v>14</v>
      </c>
      <c r="R3" s="47">
        <v>15</v>
      </c>
      <c r="S3" s="47">
        <v>16</v>
      </c>
      <c r="T3" s="47">
        <v>17</v>
      </c>
      <c r="U3" s="47">
        <v>18</v>
      </c>
      <c r="V3" s="47">
        <v>19</v>
      </c>
      <c r="W3" s="47">
        <v>20</v>
      </c>
      <c r="X3" s="47">
        <v>21</v>
      </c>
      <c r="Y3" s="47">
        <v>22</v>
      </c>
      <c r="Z3" s="47">
        <v>23</v>
      </c>
      <c r="AA3" s="47">
        <v>24</v>
      </c>
      <c r="AB3" s="47">
        <v>25</v>
      </c>
      <c r="AC3" s="47">
        <v>26</v>
      </c>
      <c r="AD3" s="47">
        <v>27</v>
      </c>
      <c r="AE3" s="47">
        <v>28</v>
      </c>
      <c r="AF3" s="47">
        <v>29</v>
      </c>
      <c r="AG3" s="47">
        <v>30</v>
      </c>
      <c r="AH3" s="47">
        <v>31</v>
      </c>
      <c r="AI3" s="47">
        <v>32</v>
      </c>
      <c r="AJ3" s="47">
        <v>33</v>
      </c>
      <c r="AK3" s="47">
        <v>34</v>
      </c>
      <c r="AL3" s="47">
        <v>35</v>
      </c>
      <c r="AM3" s="47">
        <v>36</v>
      </c>
      <c r="AN3" s="47">
        <v>37</v>
      </c>
      <c r="AO3" s="47">
        <v>38</v>
      </c>
      <c r="AP3" s="47">
        <v>39</v>
      </c>
      <c r="AQ3" s="47">
        <v>40</v>
      </c>
    </row>
    <row r="4" spans="2:43" ht="20.25" x14ac:dyDescent="0.3">
      <c r="B4" s="48" t="s">
        <v>533</v>
      </c>
      <c r="C4" s="52" t="s">
        <v>42</v>
      </c>
      <c r="D4" s="49">
        <f>Parametre!C13</f>
        <v>2024</v>
      </c>
      <c r="E4" s="49">
        <f>$D$4+D3</f>
        <v>2025</v>
      </c>
      <c r="F4" s="49">
        <f>$D$4+E3</f>
        <v>2026</v>
      </c>
      <c r="G4" s="49">
        <f t="shared" ref="G4:AG4" si="0">$D$4+F3</f>
        <v>2027</v>
      </c>
      <c r="H4" s="49">
        <f t="shared" si="0"/>
        <v>2028</v>
      </c>
      <c r="I4" s="49">
        <f t="shared" si="0"/>
        <v>2029</v>
      </c>
      <c r="J4" s="49">
        <f t="shared" si="0"/>
        <v>2030</v>
      </c>
      <c r="K4" s="49">
        <f t="shared" si="0"/>
        <v>2031</v>
      </c>
      <c r="L4" s="49">
        <f t="shared" si="0"/>
        <v>2032</v>
      </c>
      <c r="M4" s="49">
        <f t="shared" si="0"/>
        <v>2033</v>
      </c>
      <c r="N4" s="49">
        <f t="shared" si="0"/>
        <v>2034</v>
      </c>
      <c r="O4" s="49">
        <f t="shared" si="0"/>
        <v>2035</v>
      </c>
      <c r="P4" s="49">
        <f t="shared" si="0"/>
        <v>2036</v>
      </c>
      <c r="Q4" s="49">
        <f t="shared" si="0"/>
        <v>2037</v>
      </c>
      <c r="R4" s="49">
        <f t="shared" si="0"/>
        <v>2038</v>
      </c>
      <c r="S4" s="49">
        <f t="shared" si="0"/>
        <v>2039</v>
      </c>
      <c r="T4" s="49">
        <f t="shared" si="0"/>
        <v>2040</v>
      </c>
      <c r="U4" s="49">
        <f t="shared" si="0"/>
        <v>2041</v>
      </c>
      <c r="V4" s="49">
        <f t="shared" si="0"/>
        <v>2042</v>
      </c>
      <c r="W4" s="49">
        <f t="shared" si="0"/>
        <v>2043</v>
      </c>
      <c r="X4" s="49">
        <f t="shared" si="0"/>
        <v>2044</v>
      </c>
      <c r="Y4" s="49">
        <f t="shared" si="0"/>
        <v>2045</v>
      </c>
      <c r="Z4" s="49">
        <f t="shared" si="0"/>
        <v>2046</v>
      </c>
      <c r="AA4" s="49">
        <f t="shared" si="0"/>
        <v>2047</v>
      </c>
      <c r="AB4" s="49">
        <f t="shared" si="0"/>
        <v>2048</v>
      </c>
      <c r="AC4" s="49">
        <f t="shared" si="0"/>
        <v>2049</v>
      </c>
      <c r="AD4" s="49">
        <f t="shared" si="0"/>
        <v>2050</v>
      </c>
      <c r="AE4" s="49">
        <f t="shared" si="0"/>
        <v>2051</v>
      </c>
      <c r="AF4" s="49">
        <f t="shared" si="0"/>
        <v>2052</v>
      </c>
      <c r="AG4" s="49">
        <f t="shared" si="0"/>
        <v>2053</v>
      </c>
      <c r="AH4" s="49">
        <f t="shared" ref="AH4" si="1">$D$4+AG3</f>
        <v>2054</v>
      </c>
      <c r="AI4" s="49">
        <f t="shared" ref="AI4" si="2">$D$4+AH3</f>
        <v>2055</v>
      </c>
      <c r="AJ4" s="49">
        <f t="shared" ref="AJ4" si="3">$D$4+AI3</f>
        <v>2056</v>
      </c>
      <c r="AK4" s="49">
        <f t="shared" ref="AK4" si="4">$D$4+AJ3</f>
        <v>2057</v>
      </c>
      <c r="AL4" s="49">
        <f t="shared" ref="AL4" si="5">$D$4+AK3</f>
        <v>2058</v>
      </c>
      <c r="AM4" s="49">
        <f t="shared" ref="AM4" si="6">$D$4+AL3</f>
        <v>2059</v>
      </c>
      <c r="AN4" s="49">
        <f t="shared" ref="AN4" si="7">$D$4+AM3</f>
        <v>2060</v>
      </c>
      <c r="AO4" s="49">
        <f t="shared" ref="AO4" si="8">$D$4+AN3</f>
        <v>2061</v>
      </c>
      <c r="AP4" s="49">
        <f t="shared" ref="AP4" si="9">$D$4+AO3</f>
        <v>2062</v>
      </c>
      <c r="AQ4" s="49">
        <f t="shared" ref="AQ4" si="10">$D$4+AP3</f>
        <v>2063</v>
      </c>
    </row>
    <row r="5" spans="2:43" x14ac:dyDescent="0.3">
      <c r="B5" s="45" t="s">
        <v>14</v>
      </c>
      <c r="C5" s="51">
        <f>D5+NPV(Parametre!$C$10,E5:I5)</f>
        <v>0</v>
      </c>
      <c r="D5" s="162">
        <f>'01 Investičné výdavky'!D69</f>
        <v>0</v>
      </c>
      <c r="E5" s="162">
        <f>'01 Investičné výdavky'!E69</f>
        <v>0</v>
      </c>
      <c r="F5" s="162">
        <f>'01 Investičné výdavky'!F69</f>
        <v>0</v>
      </c>
      <c r="G5" s="162">
        <f>'01 Investičné výdavky'!G69</f>
        <v>0</v>
      </c>
      <c r="H5" s="162">
        <f>'01 Investičné výdavky'!H69</f>
        <v>0</v>
      </c>
      <c r="I5" s="162">
        <f>'01 Investičné výdavky'!I69</f>
        <v>0</v>
      </c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</row>
    <row r="6" spans="2:43" x14ac:dyDescent="0.3">
      <c r="B6" s="45" t="s">
        <v>12</v>
      </c>
      <c r="C6" s="51">
        <f>D6+NPV(Parametre!$C$10,E6:AQ6)</f>
        <v>0</v>
      </c>
      <c r="D6" s="162">
        <f>'03 Prevádzkové výdavky'!D43</f>
        <v>0</v>
      </c>
      <c r="E6" s="162">
        <f>'03 Prevádzkové výdavky'!E43</f>
        <v>0</v>
      </c>
      <c r="F6" s="162">
        <f>'03 Prevádzkové výdavky'!F43</f>
        <v>0</v>
      </c>
      <c r="G6" s="162">
        <f>'03 Prevádzkové výdavky'!G43</f>
        <v>0</v>
      </c>
      <c r="H6" s="162">
        <f>'03 Prevádzkové výdavky'!H43</f>
        <v>0</v>
      </c>
      <c r="I6" s="162">
        <f>'03 Prevádzkové výdavky'!I43</f>
        <v>0</v>
      </c>
      <c r="J6" s="162">
        <f>'03 Prevádzkové výdavky'!J43</f>
        <v>0</v>
      </c>
      <c r="K6" s="162">
        <f>'03 Prevádzkové výdavky'!K43</f>
        <v>0</v>
      </c>
      <c r="L6" s="162">
        <f>'03 Prevádzkové výdavky'!L43</f>
        <v>0</v>
      </c>
      <c r="M6" s="162">
        <f>'03 Prevádzkové výdavky'!M43</f>
        <v>0</v>
      </c>
      <c r="N6" s="162">
        <f>'03 Prevádzkové výdavky'!N43</f>
        <v>0</v>
      </c>
      <c r="O6" s="162">
        <f>'03 Prevádzkové výdavky'!O43</f>
        <v>0</v>
      </c>
      <c r="P6" s="162">
        <f>'03 Prevádzkové výdavky'!P43</f>
        <v>0</v>
      </c>
      <c r="Q6" s="162">
        <f>'03 Prevádzkové výdavky'!Q43</f>
        <v>0</v>
      </c>
      <c r="R6" s="162">
        <f>'03 Prevádzkové výdavky'!R43</f>
        <v>0</v>
      </c>
      <c r="S6" s="162">
        <f>'03 Prevádzkové výdavky'!S43</f>
        <v>0</v>
      </c>
      <c r="T6" s="162">
        <f>'03 Prevádzkové výdavky'!T43</f>
        <v>0</v>
      </c>
      <c r="U6" s="162">
        <f>'03 Prevádzkové výdavky'!U43</f>
        <v>0</v>
      </c>
      <c r="V6" s="162">
        <f>'03 Prevádzkové výdavky'!V43</f>
        <v>0</v>
      </c>
      <c r="W6" s="162">
        <f>'03 Prevádzkové výdavky'!W43</f>
        <v>0</v>
      </c>
      <c r="X6" s="162">
        <f>'03 Prevádzkové výdavky'!X43</f>
        <v>0</v>
      </c>
      <c r="Y6" s="162">
        <f>'03 Prevádzkové výdavky'!Y43</f>
        <v>0</v>
      </c>
      <c r="Z6" s="162">
        <f>'03 Prevádzkové výdavky'!Z43</f>
        <v>0</v>
      </c>
      <c r="AA6" s="162">
        <f>'03 Prevádzkové výdavky'!AA43</f>
        <v>0</v>
      </c>
      <c r="AB6" s="162">
        <f>'03 Prevádzkové výdavky'!AB43</f>
        <v>0</v>
      </c>
      <c r="AC6" s="162">
        <f>'03 Prevádzkové výdavky'!AC43</f>
        <v>0</v>
      </c>
      <c r="AD6" s="162">
        <f>'03 Prevádzkové výdavky'!AD43</f>
        <v>0</v>
      </c>
      <c r="AE6" s="162">
        <f>'03 Prevádzkové výdavky'!AE43</f>
        <v>0</v>
      </c>
      <c r="AF6" s="162">
        <f>'03 Prevádzkové výdavky'!AF43</f>
        <v>0</v>
      </c>
      <c r="AG6" s="162">
        <f>'03 Prevádzkové výdavky'!AG43</f>
        <v>0</v>
      </c>
      <c r="AH6" s="162">
        <f>'03 Prevádzkové výdavky'!AH43</f>
        <v>0</v>
      </c>
      <c r="AI6" s="162">
        <f>'03 Prevádzkové výdavky'!AI43</f>
        <v>0</v>
      </c>
      <c r="AJ6" s="162">
        <f>'03 Prevádzkové výdavky'!AJ43</f>
        <v>0</v>
      </c>
      <c r="AK6" s="162">
        <f>'03 Prevádzkové výdavky'!AK43</f>
        <v>0</v>
      </c>
      <c r="AL6" s="162">
        <f>'03 Prevádzkové výdavky'!AL43</f>
        <v>0</v>
      </c>
      <c r="AM6" s="162">
        <f>'03 Prevádzkové výdavky'!AM43</f>
        <v>0</v>
      </c>
      <c r="AN6" s="162">
        <f>'03 Prevádzkové výdavky'!AN43</f>
        <v>0</v>
      </c>
      <c r="AO6" s="162">
        <f>'03 Prevádzkové výdavky'!AO43</f>
        <v>0</v>
      </c>
      <c r="AP6" s="162">
        <f>'03 Prevádzkové výdavky'!AP43</f>
        <v>0</v>
      </c>
      <c r="AQ6" s="162">
        <f>'03 Prevádzkové výdavky'!AQ43</f>
        <v>0</v>
      </c>
    </row>
    <row r="7" spans="2:43" x14ac:dyDescent="0.3">
      <c r="B7" s="45" t="s">
        <v>254</v>
      </c>
      <c r="C7" s="51">
        <f>D7+NPV(Parametre!$C$10,E7:AQ7)</f>
        <v>0</v>
      </c>
      <c r="D7" s="162">
        <f>SUM(D8:D10)</f>
        <v>0</v>
      </c>
      <c r="E7" s="162">
        <f t="shared" ref="E7:AQ7" si="11">SUM(E8:E10)</f>
        <v>0</v>
      </c>
      <c r="F7" s="162">
        <f t="shared" si="11"/>
        <v>0</v>
      </c>
      <c r="G7" s="162">
        <f t="shared" si="11"/>
        <v>0</v>
      </c>
      <c r="H7" s="162">
        <f t="shared" si="11"/>
        <v>0</v>
      </c>
      <c r="I7" s="162">
        <f t="shared" si="11"/>
        <v>0</v>
      </c>
      <c r="J7" s="162">
        <f t="shared" si="11"/>
        <v>0</v>
      </c>
      <c r="K7" s="162">
        <f t="shared" si="11"/>
        <v>0</v>
      </c>
      <c r="L7" s="162">
        <f t="shared" si="11"/>
        <v>0</v>
      </c>
      <c r="M7" s="162">
        <f t="shared" si="11"/>
        <v>0</v>
      </c>
      <c r="N7" s="162">
        <f t="shared" si="11"/>
        <v>0</v>
      </c>
      <c r="O7" s="162">
        <f t="shared" si="11"/>
        <v>0</v>
      </c>
      <c r="P7" s="162">
        <f t="shared" si="11"/>
        <v>0</v>
      </c>
      <c r="Q7" s="162">
        <f t="shared" si="11"/>
        <v>0</v>
      </c>
      <c r="R7" s="162">
        <f t="shared" si="11"/>
        <v>0</v>
      </c>
      <c r="S7" s="162">
        <f t="shared" si="11"/>
        <v>0</v>
      </c>
      <c r="T7" s="162">
        <f t="shared" si="11"/>
        <v>0</v>
      </c>
      <c r="U7" s="162">
        <f t="shared" si="11"/>
        <v>0</v>
      </c>
      <c r="V7" s="162">
        <f t="shared" si="11"/>
        <v>0</v>
      </c>
      <c r="W7" s="162">
        <f t="shared" si="11"/>
        <v>0</v>
      </c>
      <c r="X7" s="162">
        <f t="shared" si="11"/>
        <v>0</v>
      </c>
      <c r="Y7" s="162">
        <f t="shared" si="11"/>
        <v>0</v>
      </c>
      <c r="Z7" s="162">
        <f t="shared" si="11"/>
        <v>0</v>
      </c>
      <c r="AA7" s="162">
        <f t="shared" si="11"/>
        <v>0</v>
      </c>
      <c r="AB7" s="162">
        <f t="shared" si="11"/>
        <v>0</v>
      </c>
      <c r="AC7" s="162">
        <f t="shared" si="11"/>
        <v>0</v>
      </c>
      <c r="AD7" s="162">
        <f t="shared" si="11"/>
        <v>0</v>
      </c>
      <c r="AE7" s="162">
        <f t="shared" si="11"/>
        <v>0</v>
      </c>
      <c r="AF7" s="162">
        <f t="shared" si="11"/>
        <v>0</v>
      </c>
      <c r="AG7" s="162">
        <f t="shared" si="11"/>
        <v>0</v>
      </c>
      <c r="AH7" s="162">
        <f t="shared" si="11"/>
        <v>0</v>
      </c>
      <c r="AI7" s="162">
        <f t="shared" si="11"/>
        <v>0</v>
      </c>
      <c r="AJ7" s="162">
        <f t="shared" si="11"/>
        <v>0</v>
      </c>
      <c r="AK7" s="162">
        <f t="shared" si="11"/>
        <v>0</v>
      </c>
      <c r="AL7" s="162">
        <f t="shared" si="11"/>
        <v>0</v>
      </c>
      <c r="AM7" s="162">
        <f t="shared" si="11"/>
        <v>0</v>
      </c>
      <c r="AN7" s="162">
        <f t="shared" si="11"/>
        <v>0</v>
      </c>
      <c r="AO7" s="162">
        <f t="shared" si="11"/>
        <v>0</v>
      </c>
      <c r="AP7" s="162">
        <f t="shared" si="11"/>
        <v>0</v>
      </c>
      <c r="AQ7" s="162">
        <f t="shared" si="11"/>
        <v>0</v>
      </c>
    </row>
    <row r="8" spans="2:43" x14ac:dyDescent="0.3">
      <c r="B8" s="301" t="s">
        <v>544</v>
      </c>
      <c r="C8" s="305">
        <f>D8+NPV(Parametre!$C$10,E8:AQ8)</f>
        <v>0</v>
      </c>
      <c r="D8" s="306">
        <f>'07 Čas cestujúcich'!D16</f>
        <v>0</v>
      </c>
      <c r="E8" s="306">
        <f>'07 Čas cestujúcich'!E16</f>
        <v>0</v>
      </c>
      <c r="F8" s="306">
        <f>'07 Čas cestujúcich'!F16</f>
        <v>0</v>
      </c>
      <c r="G8" s="306">
        <f>'07 Čas cestujúcich'!G16</f>
        <v>0</v>
      </c>
      <c r="H8" s="306">
        <f>'07 Čas cestujúcich'!H16</f>
        <v>0</v>
      </c>
      <c r="I8" s="306">
        <f>'07 Čas cestujúcich'!I16</f>
        <v>0</v>
      </c>
      <c r="J8" s="306">
        <f>'07 Čas cestujúcich'!J16</f>
        <v>0</v>
      </c>
      <c r="K8" s="306">
        <f>'07 Čas cestujúcich'!K16</f>
        <v>0</v>
      </c>
      <c r="L8" s="306">
        <f>'07 Čas cestujúcich'!L16</f>
        <v>0</v>
      </c>
      <c r="M8" s="306">
        <f>'07 Čas cestujúcich'!M16</f>
        <v>0</v>
      </c>
      <c r="N8" s="306">
        <f>'07 Čas cestujúcich'!N16</f>
        <v>0</v>
      </c>
      <c r="O8" s="306">
        <f>'07 Čas cestujúcich'!O16</f>
        <v>0</v>
      </c>
      <c r="P8" s="306">
        <f>'07 Čas cestujúcich'!P16</f>
        <v>0</v>
      </c>
      <c r="Q8" s="306">
        <f>'07 Čas cestujúcich'!Q16</f>
        <v>0</v>
      </c>
      <c r="R8" s="306">
        <f>'07 Čas cestujúcich'!R16</f>
        <v>0</v>
      </c>
      <c r="S8" s="306">
        <f>'07 Čas cestujúcich'!S16</f>
        <v>0</v>
      </c>
      <c r="T8" s="306">
        <f>'07 Čas cestujúcich'!T16</f>
        <v>0</v>
      </c>
      <c r="U8" s="306">
        <f>'07 Čas cestujúcich'!U16</f>
        <v>0</v>
      </c>
      <c r="V8" s="306">
        <f>'07 Čas cestujúcich'!V16</f>
        <v>0</v>
      </c>
      <c r="W8" s="306">
        <f>'07 Čas cestujúcich'!W16</f>
        <v>0</v>
      </c>
      <c r="X8" s="306">
        <f>'07 Čas cestujúcich'!X16</f>
        <v>0</v>
      </c>
      <c r="Y8" s="306">
        <f>'07 Čas cestujúcich'!Y16</f>
        <v>0</v>
      </c>
      <c r="Z8" s="306">
        <f>'07 Čas cestujúcich'!Z16</f>
        <v>0</v>
      </c>
      <c r="AA8" s="306">
        <f>'07 Čas cestujúcich'!AA16</f>
        <v>0</v>
      </c>
      <c r="AB8" s="306">
        <f>'07 Čas cestujúcich'!AB16</f>
        <v>0</v>
      </c>
      <c r="AC8" s="306">
        <f>'07 Čas cestujúcich'!AC16</f>
        <v>0</v>
      </c>
      <c r="AD8" s="306">
        <f>'07 Čas cestujúcich'!AD16</f>
        <v>0</v>
      </c>
      <c r="AE8" s="306">
        <f>'07 Čas cestujúcich'!AE16</f>
        <v>0</v>
      </c>
      <c r="AF8" s="306">
        <f>'07 Čas cestujúcich'!AF16</f>
        <v>0</v>
      </c>
      <c r="AG8" s="306">
        <f>'07 Čas cestujúcich'!AG16</f>
        <v>0</v>
      </c>
      <c r="AH8" s="306">
        <f>'07 Čas cestujúcich'!AH16</f>
        <v>0</v>
      </c>
      <c r="AI8" s="306">
        <f>'07 Čas cestujúcich'!AI16</f>
        <v>0</v>
      </c>
      <c r="AJ8" s="306">
        <f>'07 Čas cestujúcich'!AJ16</f>
        <v>0</v>
      </c>
      <c r="AK8" s="306">
        <f>'07 Čas cestujúcich'!AK16</f>
        <v>0</v>
      </c>
      <c r="AL8" s="306">
        <f>'07 Čas cestujúcich'!AL16</f>
        <v>0</v>
      </c>
      <c r="AM8" s="306">
        <f>'07 Čas cestujúcich'!AM16</f>
        <v>0</v>
      </c>
      <c r="AN8" s="306">
        <f>'07 Čas cestujúcich'!AN16</f>
        <v>0</v>
      </c>
      <c r="AO8" s="306">
        <f>'07 Čas cestujúcich'!AO16</f>
        <v>0</v>
      </c>
      <c r="AP8" s="306">
        <f>'07 Čas cestujúcich'!AP16</f>
        <v>0</v>
      </c>
      <c r="AQ8" s="306">
        <f>'07 Čas cestujúcich'!AQ16</f>
        <v>0</v>
      </c>
    </row>
    <row r="9" spans="2:43" x14ac:dyDescent="0.3">
      <c r="B9" s="301" t="s">
        <v>536</v>
      </c>
      <c r="C9" s="305">
        <f>D9+NPV(Parametre!$C$10,E9:AQ9)</f>
        <v>0</v>
      </c>
      <c r="D9" s="306">
        <f>'07 Čas cestujúcich'!D33</f>
        <v>0</v>
      </c>
      <c r="E9" s="306">
        <f>'07 Čas cestujúcich'!E33</f>
        <v>0</v>
      </c>
      <c r="F9" s="306">
        <f>'07 Čas cestujúcich'!F33</f>
        <v>0</v>
      </c>
      <c r="G9" s="306">
        <f>'07 Čas cestujúcich'!G33</f>
        <v>0</v>
      </c>
      <c r="H9" s="306">
        <f>'07 Čas cestujúcich'!H33</f>
        <v>0</v>
      </c>
      <c r="I9" s="306">
        <f>'07 Čas cestujúcich'!I33</f>
        <v>0</v>
      </c>
      <c r="J9" s="306">
        <f>'07 Čas cestujúcich'!J33</f>
        <v>0</v>
      </c>
      <c r="K9" s="306">
        <f>'07 Čas cestujúcich'!K33</f>
        <v>0</v>
      </c>
      <c r="L9" s="306">
        <f>'07 Čas cestujúcich'!L33</f>
        <v>0</v>
      </c>
      <c r="M9" s="306">
        <f>'07 Čas cestujúcich'!M33</f>
        <v>0</v>
      </c>
      <c r="N9" s="306">
        <f>'07 Čas cestujúcich'!N33</f>
        <v>0</v>
      </c>
      <c r="O9" s="306">
        <f>'07 Čas cestujúcich'!O33</f>
        <v>0</v>
      </c>
      <c r="P9" s="306">
        <f>'07 Čas cestujúcich'!P33</f>
        <v>0</v>
      </c>
      <c r="Q9" s="306">
        <f>'07 Čas cestujúcich'!Q33</f>
        <v>0</v>
      </c>
      <c r="R9" s="306">
        <f>'07 Čas cestujúcich'!R33</f>
        <v>0</v>
      </c>
      <c r="S9" s="306">
        <f>'07 Čas cestujúcich'!S33</f>
        <v>0</v>
      </c>
      <c r="T9" s="306">
        <f>'07 Čas cestujúcich'!T33</f>
        <v>0</v>
      </c>
      <c r="U9" s="306">
        <f>'07 Čas cestujúcich'!U33</f>
        <v>0</v>
      </c>
      <c r="V9" s="306">
        <f>'07 Čas cestujúcich'!V33</f>
        <v>0</v>
      </c>
      <c r="W9" s="306">
        <f>'07 Čas cestujúcich'!W33</f>
        <v>0</v>
      </c>
      <c r="X9" s="306">
        <f>'07 Čas cestujúcich'!X33</f>
        <v>0</v>
      </c>
      <c r="Y9" s="306">
        <f>'07 Čas cestujúcich'!Y33</f>
        <v>0</v>
      </c>
      <c r="Z9" s="306">
        <f>'07 Čas cestujúcich'!Z33</f>
        <v>0</v>
      </c>
      <c r="AA9" s="306">
        <f>'07 Čas cestujúcich'!AA33</f>
        <v>0</v>
      </c>
      <c r="AB9" s="306">
        <f>'07 Čas cestujúcich'!AB33</f>
        <v>0</v>
      </c>
      <c r="AC9" s="306">
        <f>'07 Čas cestujúcich'!AC33</f>
        <v>0</v>
      </c>
      <c r="AD9" s="306">
        <f>'07 Čas cestujúcich'!AD33</f>
        <v>0</v>
      </c>
      <c r="AE9" s="306">
        <f>'07 Čas cestujúcich'!AE33</f>
        <v>0</v>
      </c>
      <c r="AF9" s="306">
        <f>'07 Čas cestujúcich'!AF33</f>
        <v>0</v>
      </c>
      <c r="AG9" s="306">
        <f>'07 Čas cestujúcich'!AG33</f>
        <v>0</v>
      </c>
      <c r="AH9" s="306">
        <f>'07 Čas cestujúcich'!AH33</f>
        <v>0</v>
      </c>
      <c r="AI9" s="306">
        <f>'07 Čas cestujúcich'!AI33</f>
        <v>0</v>
      </c>
      <c r="AJ9" s="306">
        <f>'07 Čas cestujúcich'!AJ33</f>
        <v>0</v>
      </c>
      <c r="AK9" s="306">
        <f>'07 Čas cestujúcich'!AK33</f>
        <v>0</v>
      </c>
      <c r="AL9" s="306">
        <f>'07 Čas cestujúcich'!AL33</f>
        <v>0</v>
      </c>
      <c r="AM9" s="306">
        <f>'07 Čas cestujúcich'!AM33</f>
        <v>0</v>
      </c>
      <c r="AN9" s="306">
        <f>'07 Čas cestujúcich'!AN33</f>
        <v>0</v>
      </c>
      <c r="AO9" s="306">
        <f>'07 Čas cestujúcich'!AO33</f>
        <v>0</v>
      </c>
      <c r="AP9" s="306">
        <f>'07 Čas cestujúcich'!AP33</f>
        <v>0</v>
      </c>
      <c r="AQ9" s="306">
        <f>'07 Čas cestujúcich'!AQ33</f>
        <v>0</v>
      </c>
    </row>
    <row r="10" spans="2:43" x14ac:dyDescent="0.3">
      <c r="B10" s="301" t="s">
        <v>545</v>
      </c>
      <c r="C10" s="305">
        <f>D10+NPV(Parametre!$C$10,E10:AQ10)</f>
        <v>0</v>
      </c>
      <c r="D10" s="306">
        <f>'07 Čas cestujúcich'!D50</f>
        <v>0</v>
      </c>
      <c r="E10" s="306">
        <f>'07 Čas cestujúcich'!E50</f>
        <v>0</v>
      </c>
      <c r="F10" s="306">
        <f>'07 Čas cestujúcich'!F50</f>
        <v>0</v>
      </c>
      <c r="G10" s="306">
        <f>'07 Čas cestujúcich'!G50</f>
        <v>0</v>
      </c>
      <c r="H10" s="306">
        <f>'07 Čas cestujúcich'!H50</f>
        <v>0</v>
      </c>
      <c r="I10" s="306">
        <f>'07 Čas cestujúcich'!I50</f>
        <v>0</v>
      </c>
      <c r="J10" s="306">
        <f>'07 Čas cestujúcich'!J50</f>
        <v>0</v>
      </c>
      <c r="K10" s="306">
        <f>'07 Čas cestujúcich'!K50</f>
        <v>0</v>
      </c>
      <c r="L10" s="306">
        <f>'07 Čas cestujúcich'!L50</f>
        <v>0</v>
      </c>
      <c r="M10" s="306">
        <f>'07 Čas cestujúcich'!M50</f>
        <v>0</v>
      </c>
      <c r="N10" s="306">
        <f>'07 Čas cestujúcich'!N50</f>
        <v>0</v>
      </c>
      <c r="O10" s="306">
        <f>'07 Čas cestujúcich'!O50</f>
        <v>0</v>
      </c>
      <c r="P10" s="306">
        <f>'07 Čas cestujúcich'!P50</f>
        <v>0</v>
      </c>
      <c r="Q10" s="306">
        <f>'07 Čas cestujúcich'!Q50</f>
        <v>0</v>
      </c>
      <c r="R10" s="306">
        <f>'07 Čas cestujúcich'!R50</f>
        <v>0</v>
      </c>
      <c r="S10" s="306">
        <f>'07 Čas cestujúcich'!S50</f>
        <v>0</v>
      </c>
      <c r="T10" s="306">
        <f>'07 Čas cestujúcich'!T50</f>
        <v>0</v>
      </c>
      <c r="U10" s="306">
        <f>'07 Čas cestujúcich'!U50</f>
        <v>0</v>
      </c>
      <c r="V10" s="306">
        <f>'07 Čas cestujúcich'!V50</f>
        <v>0</v>
      </c>
      <c r="W10" s="306">
        <f>'07 Čas cestujúcich'!W50</f>
        <v>0</v>
      </c>
      <c r="X10" s="306">
        <f>'07 Čas cestujúcich'!X50</f>
        <v>0</v>
      </c>
      <c r="Y10" s="306">
        <f>'07 Čas cestujúcich'!Y50</f>
        <v>0</v>
      </c>
      <c r="Z10" s="306">
        <f>'07 Čas cestujúcich'!Z50</f>
        <v>0</v>
      </c>
      <c r="AA10" s="306">
        <f>'07 Čas cestujúcich'!AA50</f>
        <v>0</v>
      </c>
      <c r="AB10" s="306">
        <f>'07 Čas cestujúcich'!AB50</f>
        <v>0</v>
      </c>
      <c r="AC10" s="306">
        <f>'07 Čas cestujúcich'!AC50</f>
        <v>0</v>
      </c>
      <c r="AD10" s="306">
        <f>'07 Čas cestujúcich'!AD50</f>
        <v>0</v>
      </c>
      <c r="AE10" s="306">
        <f>'07 Čas cestujúcich'!AE50</f>
        <v>0</v>
      </c>
      <c r="AF10" s="306">
        <f>'07 Čas cestujúcich'!AF50</f>
        <v>0</v>
      </c>
      <c r="AG10" s="306">
        <f>'07 Čas cestujúcich'!AG50</f>
        <v>0</v>
      </c>
      <c r="AH10" s="306">
        <f>'07 Čas cestujúcich'!AH50</f>
        <v>0</v>
      </c>
      <c r="AI10" s="306">
        <f>'07 Čas cestujúcich'!AI50</f>
        <v>0</v>
      </c>
      <c r="AJ10" s="306">
        <f>'07 Čas cestujúcich'!AJ50</f>
        <v>0</v>
      </c>
      <c r="AK10" s="306">
        <f>'07 Čas cestujúcich'!AK50</f>
        <v>0</v>
      </c>
      <c r="AL10" s="306">
        <f>'07 Čas cestujúcich'!AL50</f>
        <v>0</v>
      </c>
      <c r="AM10" s="306">
        <f>'07 Čas cestujúcich'!AM50</f>
        <v>0</v>
      </c>
      <c r="AN10" s="306">
        <f>'07 Čas cestujúcich'!AN50</f>
        <v>0</v>
      </c>
      <c r="AO10" s="306">
        <f>'07 Čas cestujúcich'!AO50</f>
        <v>0</v>
      </c>
      <c r="AP10" s="306">
        <f>'07 Čas cestujúcich'!AP50</f>
        <v>0</v>
      </c>
      <c r="AQ10" s="306">
        <f>'07 Čas cestujúcich'!AQ50</f>
        <v>0</v>
      </c>
    </row>
    <row r="11" spans="2:43" x14ac:dyDescent="0.3">
      <c r="B11" s="45" t="s">
        <v>255</v>
      </c>
      <c r="C11" s="51">
        <f>D11+NPV(Parametre!$C$10,E11:AQ11)</f>
        <v>0</v>
      </c>
      <c r="D11" s="162">
        <f>SUM(D12:D13)</f>
        <v>0</v>
      </c>
      <c r="E11" s="162">
        <f t="shared" ref="E11:AQ11" si="12">SUM(E12:E13)</f>
        <v>0</v>
      </c>
      <c r="F11" s="162">
        <f t="shared" si="12"/>
        <v>0</v>
      </c>
      <c r="G11" s="162">
        <f t="shared" si="12"/>
        <v>0</v>
      </c>
      <c r="H11" s="162">
        <f t="shared" si="12"/>
        <v>0</v>
      </c>
      <c r="I11" s="162">
        <f t="shared" si="12"/>
        <v>0</v>
      </c>
      <c r="J11" s="162">
        <f t="shared" si="12"/>
        <v>0</v>
      </c>
      <c r="K11" s="162">
        <f t="shared" si="12"/>
        <v>0</v>
      </c>
      <c r="L11" s="162">
        <f t="shared" si="12"/>
        <v>0</v>
      </c>
      <c r="M11" s="162">
        <f t="shared" si="12"/>
        <v>0</v>
      </c>
      <c r="N11" s="162">
        <f t="shared" si="12"/>
        <v>0</v>
      </c>
      <c r="O11" s="162">
        <f t="shared" si="12"/>
        <v>0</v>
      </c>
      <c r="P11" s="162">
        <f t="shared" si="12"/>
        <v>0</v>
      </c>
      <c r="Q11" s="162">
        <f t="shared" si="12"/>
        <v>0</v>
      </c>
      <c r="R11" s="162">
        <f t="shared" si="12"/>
        <v>0</v>
      </c>
      <c r="S11" s="162">
        <f t="shared" si="12"/>
        <v>0</v>
      </c>
      <c r="T11" s="162">
        <f t="shared" si="12"/>
        <v>0</v>
      </c>
      <c r="U11" s="162">
        <f t="shared" si="12"/>
        <v>0</v>
      </c>
      <c r="V11" s="162">
        <f t="shared" si="12"/>
        <v>0</v>
      </c>
      <c r="W11" s="162">
        <f t="shared" si="12"/>
        <v>0</v>
      </c>
      <c r="X11" s="162">
        <f t="shared" si="12"/>
        <v>0</v>
      </c>
      <c r="Y11" s="162">
        <f t="shared" si="12"/>
        <v>0</v>
      </c>
      <c r="Z11" s="162">
        <f t="shared" si="12"/>
        <v>0</v>
      </c>
      <c r="AA11" s="162">
        <f t="shared" si="12"/>
        <v>0</v>
      </c>
      <c r="AB11" s="162">
        <f t="shared" si="12"/>
        <v>0</v>
      </c>
      <c r="AC11" s="162">
        <f t="shared" si="12"/>
        <v>0</v>
      </c>
      <c r="AD11" s="162">
        <f t="shared" si="12"/>
        <v>0</v>
      </c>
      <c r="AE11" s="162">
        <f t="shared" si="12"/>
        <v>0</v>
      </c>
      <c r="AF11" s="162">
        <f t="shared" si="12"/>
        <v>0</v>
      </c>
      <c r="AG11" s="162">
        <f t="shared" si="12"/>
        <v>0</v>
      </c>
      <c r="AH11" s="162">
        <f t="shared" si="12"/>
        <v>0</v>
      </c>
      <c r="AI11" s="162">
        <f t="shared" si="12"/>
        <v>0</v>
      </c>
      <c r="AJ11" s="162">
        <f t="shared" si="12"/>
        <v>0</v>
      </c>
      <c r="AK11" s="162">
        <f t="shared" si="12"/>
        <v>0</v>
      </c>
      <c r="AL11" s="162">
        <f t="shared" si="12"/>
        <v>0</v>
      </c>
      <c r="AM11" s="162">
        <f t="shared" si="12"/>
        <v>0</v>
      </c>
      <c r="AN11" s="162">
        <f t="shared" si="12"/>
        <v>0</v>
      </c>
      <c r="AO11" s="162">
        <f t="shared" si="12"/>
        <v>0</v>
      </c>
      <c r="AP11" s="162">
        <f t="shared" si="12"/>
        <v>0</v>
      </c>
      <c r="AQ11" s="162">
        <f t="shared" si="12"/>
        <v>0</v>
      </c>
    </row>
    <row r="12" spans="2:43" x14ac:dyDescent="0.3">
      <c r="B12" s="301" t="s">
        <v>546</v>
      </c>
      <c r="C12" s="305">
        <f>D12+NPV(Parametre!$C$10,E12:AQ12)</f>
        <v>0</v>
      </c>
      <c r="D12" s="306">
        <f>'08 Čas tovaru'!D15</f>
        <v>0</v>
      </c>
      <c r="E12" s="306">
        <f>'08 Čas tovaru'!E15</f>
        <v>0</v>
      </c>
      <c r="F12" s="306">
        <f>'08 Čas tovaru'!F15</f>
        <v>0</v>
      </c>
      <c r="G12" s="306">
        <f>'08 Čas tovaru'!G15</f>
        <v>0</v>
      </c>
      <c r="H12" s="306">
        <f>'08 Čas tovaru'!H15</f>
        <v>0</v>
      </c>
      <c r="I12" s="306">
        <f>'08 Čas tovaru'!I15</f>
        <v>0</v>
      </c>
      <c r="J12" s="306">
        <f>'08 Čas tovaru'!J15</f>
        <v>0</v>
      </c>
      <c r="K12" s="306">
        <f>'08 Čas tovaru'!K15</f>
        <v>0</v>
      </c>
      <c r="L12" s="306">
        <f>'08 Čas tovaru'!L15</f>
        <v>0</v>
      </c>
      <c r="M12" s="306">
        <f>'08 Čas tovaru'!M15</f>
        <v>0</v>
      </c>
      <c r="N12" s="306">
        <f>'08 Čas tovaru'!N15</f>
        <v>0</v>
      </c>
      <c r="O12" s="306">
        <f>'08 Čas tovaru'!O15</f>
        <v>0</v>
      </c>
      <c r="P12" s="306">
        <f>'08 Čas tovaru'!P15</f>
        <v>0</v>
      </c>
      <c r="Q12" s="306">
        <f>'08 Čas tovaru'!Q15</f>
        <v>0</v>
      </c>
      <c r="R12" s="306">
        <f>'08 Čas tovaru'!R15</f>
        <v>0</v>
      </c>
      <c r="S12" s="306">
        <f>'08 Čas tovaru'!S15</f>
        <v>0</v>
      </c>
      <c r="T12" s="306">
        <f>'08 Čas tovaru'!T15</f>
        <v>0</v>
      </c>
      <c r="U12" s="306">
        <f>'08 Čas tovaru'!U15</f>
        <v>0</v>
      </c>
      <c r="V12" s="306">
        <f>'08 Čas tovaru'!V15</f>
        <v>0</v>
      </c>
      <c r="W12" s="306">
        <f>'08 Čas tovaru'!W15</f>
        <v>0</v>
      </c>
      <c r="X12" s="306">
        <f>'08 Čas tovaru'!X15</f>
        <v>0</v>
      </c>
      <c r="Y12" s="306">
        <f>'08 Čas tovaru'!Y15</f>
        <v>0</v>
      </c>
      <c r="Z12" s="306">
        <f>'08 Čas tovaru'!Z15</f>
        <v>0</v>
      </c>
      <c r="AA12" s="306">
        <f>'08 Čas tovaru'!AA15</f>
        <v>0</v>
      </c>
      <c r="AB12" s="306">
        <f>'08 Čas tovaru'!AB15</f>
        <v>0</v>
      </c>
      <c r="AC12" s="306">
        <f>'08 Čas tovaru'!AC15</f>
        <v>0</v>
      </c>
      <c r="AD12" s="306">
        <f>'08 Čas tovaru'!AD15</f>
        <v>0</v>
      </c>
      <c r="AE12" s="306">
        <f>'08 Čas tovaru'!AE15</f>
        <v>0</v>
      </c>
      <c r="AF12" s="306">
        <f>'08 Čas tovaru'!AF15</f>
        <v>0</v>
      </c>
      <c r="AG12" s="306">
        <f>'08 Čas tovaru'!AG15</f>
        <v>0</v>
      </c>
      <c r="AH12" s="306">
        <f>'08 Čas tovaru'!AH15</f>
        <v>0</v>
      </c>
      <c r="AI12" s="306">
        <f>'08 Čas tovaru'!AI15</f>
        <v>0</v>
      </c>
      <c r="AJ12" s="306">
        <f>'08 Čas tovaru'!AJ15</f>
        <v>0</v>
      </c>
      <c r="AK12" s="306">
        <f>'08 Čas tovaru'!AK15</f>
        <v>0</v>
      </c>
      <c r="AL12" s="306">
        <f>'08 Čas tovaru'!AL15</f>
        <v>0</v>
      </c>
      <c r="AM12" s="306">
        <f>'08 Čas tovaru'!AM15</f>
        <v>0</v>
      </c>
      <c r="AN12" s="306">
        <f>'08 Čas tovaru'!AN15</f>
        <v>0</v>
      </c>
      <c r="AO12" s="306">
        <f>'08 Čas tovaru'!AO15</f>
        <v>0</v>
      </c>
      <c r="AP12" s="306">
        <f>'08 Čas tovaru'!AP15</f>
        <v>0</v>
      </c>
      <c r="AQ12" s="306">
        <f>'08 Čas tovaru'!AQ15</f>
        <v>0</v>
      </c>
    </row>
    <row r="13" spans="2:43" x14ac:dyDescent="0.3">
      <c r="B13" s="301" t="s">
        <v>537</v>
      </c>
      <c r="C13" s="305">
        <f>D13+NPV(Parametre!$C$10,E13:AQ13)</f>
        <v>0</v>
      </c>
      <c r="D13" s="306">
        <f>'08 Čas tovaru'!D31</f>
        <v>0</v>
      </c>
      <c r="E13" s="306">
        <f>'08 Čas tovaru'!E31</f>
        <v>0</v>
      </c>
      <c r="F13" s="306">
        <f>'08 Čas tovaru'!F31</f>
        <v>0</v>
      </c>
      <c r="G13" s="306">
        <f>'08 Čas tovaru'!G31</f>
        <v>0</v>
      </c>
      <c r="H13" s="306">
        <f>'08 Čas tovaru'!H31</f>
        <v>0</v>
      </c>
      <c r="I13" s="306">
        <f>'08 Čas tovaru'!I31</f>
        <v>0</v>
      </c>
      <c r="J13" s="306">
        <f>'08 Čas tovaru'!J31</f>
        <v>0</v>
      </c>
      <c r="K13" s="306">
        <f>'08 Čas tovaru'!K31</f>
        <v>0</v>
      </c>
      <c r="L13" s="306">
        <f>'08 Čas tovaru'!L31</f>
        <v>0</v>
      </c>
      <c r="M13" s="306">
        <f>'08 Čas tovaru'!M31</f>
        <v>0</v>
      </c>
      <c r="N13" s="306">
        <f>'08 Čas tovaru'!N31</f>
        <v>0</v>
      </c>
      <c r="O13" s="306">
        <f>'08 Čas tovaru'!O31</f>
        <v>0</v>
      </c>
      <c r="P13" s="306">
        <f>'08 Čas tovaru'!P31</f>
        <v>0</v>
      </c>
      <c r="Q13" s="306">
        <f>'08 Čas tovaru'!Q31</f>
        <v>0</v>
      </c>
      <c r="R13" s="306">
        <f>'08 Čas tovaru'!R31</f>
        <v>0</v>
      </c>
      <c r="S13" s="306">
        <f>'08 Čas tovaru'!S31</f>
        <v>0</v>
      </c>
      <c r="T13" s="306">
        <f>'08 Čas tovaru'!T31</f>
        <v>0</v>
      </c>
      <c r="U13" s="306">
        <f>'08 Čas tovaru'!U31</f>
        <v>0</v>
      </c>
      <c r="V13" s="306">
        <f>'08 Čas tovaru'!V31</f>
        <v>0</v>
      </c>
      <c r="W13" s="306">
        <f>'08 Čas tovaru'!W31</f>
        <v>0</v>
      </c>
      <c r="X13" s="306">
        <f>'08 Čas tovaru'!X31</f>
        <v>0</v>
      </c>
      <c r="Y13" s="306">
        <f>'08 Čas tovaru'!Y31</f>
        <v>0</v>
      </c>
      <c r="Z13" s="306">
        <f>'08 Čas tovaru'!Z31</f>
        <v>0</v>
      </c>
      <c r="AA13" s="306">
        <f>'08 Čas tovaru'!AA31</f>
        <v>0</v>
      </c>
      <c r="AB13" s="306">
        <f>'08 Čas tovaru'!AB31</f>
        <v>0</v>
      </c>
      <c r="AC13" s="306">
        <f>'08 Čas tovaru'!AC31</f>
        <v>0</v>
      </c>
      <c r="AD13" s="306">
        <f>'08 Čas tovaru'!AD31</f>
        <v>0</v>
      </c>
      <c r="AE13" s="306">
        <f>'08 Čas tovaru'!AE31</f>
        <v>0</v>
      </c>
      <c r="AF13" s="306">
        <f>'08 Čas tovaru'!AF31</f>
        <v>0</v>
      </c>
      <c r="AG13" s="306">
        <f>'08 Čas tovaru'!AG31</f>
        <v>0</v>
      </c>
      <c r="AH13" s="306">
        <f>'08 Čas tovaru'!AH31</f>
        <v>0</v>
      </c>
      <c r="AI13" s="306">
        <f>'08 Čas tovaru'!AI31</f>
        <v>0</v>
      </c>
      <c r="AJ13" s="306">
        <f>'08 Čas tovaru'!AJ31</f>
        <v>0</v>
      </c>
      <c r="AK13" s="306">
        <f>'08 Čas tovaru'!AK31</f>
        <v>0</v>
      </c>
      <c r="AL13" s="306">
        <f>'08 Čas tovaru'!AL31</f>
        <v>0</v>
      </c>
      <c r="AM13" s="306">
        <f>'08 Čas tovaru'!AM31</f>
        <v>0</v>
      </c>
      <c r="AN13" s="306">
        <f>'08 Čas tovaru'!AN31</f>
        <v>0</v>
      </c>
      <c r="AO13" s="306">
        <f>'08 Čas tovaru'!AO31</f>
        <v>0</v>
      </c>
      <c r="AP13" s="306">
        <f>'08 Čas tovaru'!AP31</f>
        <v>0</v>
      </c>
      <c r="AQ13" s="306">
        <f>'08 Čas tovaru'!AQ31</f>
        <v>0</v>
      </c>
    </row>
    <row r="14" spans="2:43" x14ac:dyDescent="0.3">
      <c r="B14" s="45" t="s">
        <v>380</v>
      </c>
      <c r="C14" s="51">
        <f>D14+NPV(Parametre!$C$10,E14:AQ14)</f>
        <v>0</v>
      </c>
      <c r="D14" s="162">
        <f>SUM(D15:D17)</f>
        <v>0</v>
      </c>
      <c r="E14" s="162">
        <f t="shared" ref="E14:AQ14" si="13">SUM(E15:E17)</f>
        <v>0</v>
      </c>
      <c r="F14" s="162">
        <f t="shared" si="13"/>
        <v>0</v>
      </c>
      <c r="G14" s="162">
        <f t="shared" si="13"/>
        <v>0</v>
      </c>
      <c r="H14" s="162">
        <f t="shared" si="13"/>
        <v>0</v>
      </c>
      <c r="I14" s="162">
        <f t="shared" si="13"/>
        <v>0</v>
      </c>
      <c r="J14" s="162">
        <f t="shared" si="13"/>
        <v>0</v>
      </c>
      <c r="K14" s="162">
        <f t="shared" si="13"/>
        <v>0</v>
      </c>
      <c r="L14" s="162">
        <f t="shared" si="13"/>
        <v>0</v>
      </c>
      <c r="M14" s="162">
        <f t="shared" si="13"/>
        <v>0</v>
      </c>
      <c r="N14" s="162">
        <f t="shared" si="13"/>
        <v>0</v>
      </c>
      <c r="O14" s="162">
        <f t="shared" si="13"/>
        <v>0</v>
      </c>
      <c r="P14" s="162">
        <f t="shared" si="13"/>
        <v>0</v>
      </c>
      <c r="Q14" s="162">
        <f t="shared" si="13"/>
        <v>0</v>
      </c>
      <c r="R14" s="162">
        <f t="shared" si="13"/>
        <v>0</v>
      </c>
      <c r="S14" s="162">
        <f t="shared" si="13"/>
        <v>0</v>
      </c>
      <c r="T14" s="162">
        <f t="shared" si="13"/>
        <v>0</v>
      </c>
      <c r="U14" s="162">
        <f t="shared" si="13"/>
        <v>0</v>
      </c>
      <c r="V14" s="162">
        <f t="shared" si="13"/>
        <v>0</v>
      </c>
      <c r="W14" s="162">
        <f t="shared" si="13"/>
        <v>0</v>
      </c>
      <c r="X14" s="162">
        <f t="shared" si="13"/>
        <v>0</v>
      </c>
      <c r="Y14" s="162">
        <f t="shared" si="13"/>
        <v>0</v>
      </c>
      <c r="Z14" s="162">
        <f t="shared" si="13"/>
        <v>0</v>
      </c>
      <c r="AA14" s="162">
        <f t="shared" si="13"/>
        <v>0</v>
      </c>
      <c r="AB14" s="162">
        <f t="shared" si="13"/>
        <v>0</v>
      </c>
      <c r="AC14" s="162">
        <f t="shared" si="13"/>
        <v>0</v>
      </c>
      <c r="AD14" s="162">
        <f t="shared" si="13"/>
        <v>0</v>
      </c>
      <c r="AE14" s="162">
        <f t="shared" si="13"/>
        <v>0</v>
      </c>
      <c r="AF14" s="162">
        <f t="shared" si="13"/>
        <v>0</v>
      </c>
      <c r="AG14" s="162">
        <f t="shared" si="13"/>
        <v>0</v>
      </c>
      <c r="AH14" s="162">
        <f t="shared" si="13"/>
        <v>0</v>
      </c>
      <c r="AI14" s="162">
        <f t="shared" si="13"/>
        <v>0</v>
      </c>
      <c r="AJ14" s="162">
        <f t="shared" si="13"/>
        <v>0</v>
      </c>
      <c r="AK14" s="162">
        <f t="shared" si="13"/>
        <v>0</v>
      </c>
      <c r="AL14" s="162">
        <f t="shared" si="13"/>
        <v>0</v>
      </c>
      <c r="AM14" s="162">
        <f t="shared" si="13"/>
        <v>0</v>
      </c>
      <c r="AN14" s="162">
        <f t="shared" si="13"/>
        <v>0</v>
      </c>
      <c r="AO14" s="162">
        <f t="shared" si="13"/>
        <v>0</v>
      </c>
      <c r="AP14" s="162">
        <f t="shared" si="13"/>
        <v>0</v>
      </c>
      <c r="AQ14" s="162">
        <f t="shared" si="13"/>
        <v>0</v>
      </c>
    </row>
    <row r="15" spans="2:43" x14ac:dyDescent="0.3">
      <c r="B15" s="301" t="s">
        <v>535</v>
      </c>
      <c r="C15" s="305">
        <f>D15+NPV(Parametre!$C$10,E15:AQ15)</f>
        <v>0</v>
      </c>
      <c r="D15" s="306">
        <f>'09a PN vozidiel (žel.)'!D153</f>
        <v>0</v>
      </c>
      <c r="E15" s="306">
        <f>'09a PN vozidiel (žel.)'!E153</f>
        <v>0</v>
      </c>
      <c r="F15" s="306">
        <f>'09a PN vozidiel (žel.)'!F153</f>
        <v>0</v>
      </c>
      <c r="G15" s="306">
        <f>'09a PN vozidiel (žel.)'!G153</f>
        <v>0</v>
      </c>
      <c r="H15" s="306">
        <f>'09a PN vozidiel (žel.)'!H153</f>
        <v>0</v>
      </c>
      <c r="I15" s="306">
        <f>'09a PN vozidiel (žel.)'!I153</f>
        <v>0</v>
      </c>
      <c r="J15" s="306">
        <f>'09a PN vozidiel (žel.)'!J153</f>
        <v>0</v>
      </c>
      <c r="K15" s="306">
        <f>'09a PN vozidiel (žel.)'!K153</f>
        <v>0</v>
      </c>
      <c r="L15" s="306">
        <f>'09a PN vozidiel (žel.)'!L153</f>
        <v>0</v>
      </c>
      <c r="M15" s="306">
        <f>'09a PN vozidiel (žel.)'!M153</f>
        <v>0</v>
      </c>
      <c r="N15" s="306">
        <f>'09a PN vozidiel (žel.)'!N153</f>
        <v>0</v>
      </c>
      <c r="O15" s="306">
        <f>'09a PN vozidiel (žel.)'!O153</f>
        <v>0</v>
      </c>
      <c r="P15" s="306">
        <f>'09a PN vozidiel (žel.)'!P153</f>
        <v>0</v>
      </c>
      <c r="Q15" s="306">
        <f>'09a PN vozidiel (žel.)'!Q153</f>
        <v>0</v>
      </c>
      <c r="R15" s="306">
        <f>'09a PN vozidiel (žel.)'!R153</f>
        <v>0</v>
      </c>
      <c r="S15" s="306">
        <f>'09a PN vozidiel (žel.)'!S153</f>
        <v>0</v>
      </c>
      <c r="T15" s="306">
        <f>'09a PN vozidiel (žel.)'!T153</f>
        <v>0</v>
      </c>
      <c r="U15" s="306">
        <f>'09a PN vozidiel (žel.)'!U153</f>
        <v>0</v>
      </c>
      <c r="V15" s="306">
        <f>'09a PN vozidiel (žel.)'!V153</f>
        <v>0</v>
      </c>
      <c r="W15" s="306">
        <f>'09a PN vozidiel (žel.)'!W153</f>
        <v>0</v>
      </c>
      <c r="X15" s="306">
        <f>'09a PN vozidiel (žel.)'!X153</f>
        <v>0</v>
      </c>
      <c r="Y15" s="306">
        <f>'09a PN vozidiel (žel.)'!Y153</f>
        <v>0</v>
      </c>
      <c r="Z15" s="306">
        <f>'09a PN vozidiel (žel.)'!Z153</f>
        <v>0</v>
      </c>
      <c r="AA15" s="306">
        <f>'09a PN vozidiel (žel.)'!AA153</f>
        <v>0</v>
      </c>
      <c r="AB15" s="306">
        <f>'09a PN vozidiel (žel.)'!AB153</f>
        <v>0</v>
      </c>
      <c r="AC15" s="306">
        <f>'09a PN vozidiel (žel.)'!AC153</f>
        <v>0</v>
      </c>
      <c r="AD15" s="306">
        <f>'09a PN vozidiel (žel.)'!AD153</f>
        <v>0</v>
      </c>
      <c r="AE15" s="306">
        <f>'09a PN vozidiel (žel.)'!AE153</f>
        <v>0</v>
      </c>
      <c r="AF15" s="306">
        <f>'09a PN vozidiel (žel.)'!AF153</f>
        <v>0</v>
      </c>
      <c r="AG15" s="306">
        <f>'09a PN vozidiel (žel.)'!AG153</f>
        <v>0</v>
      </c>
      <c r="AH15" s="306">
        <f>'09a PN vozidiel (žel.)'!AH153</f>
        <v>0</v>
      </c>
      <c r="AI15" s="306">
        <f>'09a PN vozidiel (žel.)'!AI153</f>
        <v>0</v>
      </c>
      <c r="AJ15" s="306">
        <f>'09a PN vozidiel (žel.)'!AJ153</f>
        <v>0</v>
      </c>
      <c r="AK15" s="306">
        <f>'09a PN vozidiel (žel.)'!AK153</f>
        <v>0</v>
      </c>
      <c r="AL15" s="306">
        <f>'09a PN vozidiel (žel.)'!AL153</f>
        <v>0</v>
      </c>
      <c r="AM15" s="306">
        <f>'09a PN vozidiel (žel.)'!AM153</f>
        <v>0</v>
      </c>
      <c r="AN15" s="306">
        <f>'09a PN vozidiel (žel.)'!AN153</f>
        <v>0</v>
      </c>
      <c r="AO15" s="306">
        <f>'09a PN vozidiel (žel.)'!AO153</f>
        <v>0</v>
      </c>
      <c r="AP15" s="306">
        <f>'09a PN vozidiel (žel.)'!AP153</f>
        <v>0</v>
      </c>
      <c r="AQ15" s="306">
        <f>'09a PN vozidiel (žel.)'!AQ153</f>
        <v>0</v>
      </c>
    </row>
    <row r="16" spans="2:43" x14ac:dyDescent="0.3">
      <c r="B16" s="301" t="s">
        <v>538</v>
      </c>
      <c r="C16" s="305">
        <f>D16+NPV(Parametre!$C$10,E16:AQ16)</f>
        <v>0</v>
      </c>
      <c r="D16" s="306">
        <f>'09b Spotreba PHM_E (cesty)'!D98</f>
        <v>0</v>
      </c>
      <c r="E16" s="306">
        <f>'09b Spotreba PHM_E (cesty)'!E98</f>
        <v>0</v>
      </c>
      <c r="F16" s="306">
        <f>'09b Spotreba PHM_E (cesty)'!F98</f>
        <v>0</v>
      </c>
      <c r="G16" s="306">
        <f>'09b Spotreba PHM_E (cesty)'!G98</f>
        <v>0</v>
      </c>
      <c r="H16" s="306">
        <f>'09b Spotreba PHM_E (cesty)'!H98</f>
        <v>0</v>
      </c>
      <c r="I16" s="306">
        <f>'09b Spotreba PHM_E (cesty)'!I98</f>
        <v>0</v>
      </c>
      <c r="J16" s="306">
        <f>'09b Spotreba PHM_E (cesty)'!J98</f>
        <v>0</v>
      </c>
      <c r="K16" s="306">
        <f>'09b Spotreba PHM_E (cesty)'!K98</f>
        <v>0</v>
      </c>
      <c r="L16" s="306">
        <f>'09b Spotreba PHM_E (cesty)'!L98</f>
        <v>0</v>
      </c>
      <c r="M16" s="306">
        <f>'09b Spotreba PHM_E (cesty)'!M98</f>
        <v>0</v>
      </c>
      <c r="N16" s="306">
        <f>'09b Spotreba PHM_E (cesty)'!N98</f>
        <v>0</v>
      </c>
      <c r="O16" s="306">
        <f>'09b Spotreba PHM_E (cesty)'!O98</f>
        <v>0</v>
      </c>
      <c r="P16" s="306">
        <f>'09b Spotreba PHM_E (cesty)'!P98</f>
        <v>0</v>
      </c>
      <c r="Q16" s="306">
        <f>'09b Spotreba PHM_E (cesty)'!Q98</f>
        <v>0</v>
      </c>
      <c r="R16" s="306">
        <f>'09b Spotreba PHM_E (cesty)'!R98</f>
        <v>0</v>
      </c>
      <c r="S16" s="306">
        <f>'09b Spotreba PHM_E (cesty)'!S98</f>
        <v>0</v>
      </c>
      <c r="T16" s="306">
        <f>'09b Spotreba PHM_E (cesty)'!T98</f>
        <v>0</v>
      </c>
      <c r="U16" s="306">
        <f>'09b Spotreba PHM_E (cesty)'!U98</f>
        <v>0</v>
      </c>
      <c r="V16" s="306">
        <f>'09b Spotreba PHM_E (cesty)'!V98</f>
        <v>0</v>
      </c>
      <c r="W16" s="306">
        <f>'09b Spotreba PHM_E (cesty)'!W98</f>
        <v>0</v>
      </c>
      <c r="X16" s="306">
        <f>'09b Spotreba PHM_E (cesty)'!X98</f>
        <v>0</v>
      </c>
      <c r="Y16" s="306">
        <f>'09b Spotreba PHM_E (cesty)'!Y98</f>
        <v>0</v>
      </c>
      <c r="Z16" s="306">
        <f>'09b Spotreba PHM_E (cesty)'!Z98</f>
        <v>0</v>
      </c>
      <c r="AA16" s="306">
        <f>'09b Spotreba PHM_E (cesty)'!AA98</f>
        <v>0</v>
      </c>
      <c r="AB16" s="306">
        <f>'09b Spotreba PHM_E (cesty)'!AB98</f>
        <v>0</v>
      </c>
      <c r="AC16" s="306">
        <f>'09b Spotreba PHM_E (cesty)'!AC98</f>
        <v>0</v>
      </c>
      <c r="AD16" s="306">
        <f>'09b Spotreba PHM_E (cesty)'!AD98</f>
        <v>0</v>
      </c>
      <c r="AE16" s="306">
        <f>'09b Spotreba PHM_E (cesty)'!AE98</f>
        <v>0</v>
      </c>
      <c r="AF16" s="306">
        <f>'09b Spotreba PHM_E (cesty)'!AF98</f>
        <v>0</v>
      </c>
      <c r="AG16" s="306">
        <f>'09b Spotreba PHM_E (cesty)'!AG98</f>
        <v>0</v>
      </c>
      <c r="AH16" s="306">
        <f>'09b Spotreba PHM_E (cesty)'!AH98</f>
        <v>0</v>
      </c>
      <c r="AI16" s="306">
        <f>'09b Spotreba PHM_E (cesty)'!AI98</f>
        <v>0</v>
      </c>
      <c r="AJ16" s="306">
        <f>'09b Spotreba PHM_E (cesty)'!AJ98</f>
        <v>0</v>
      </c>
      <c r="AK16" s="306">
        <f>'09b Spotreba PHM_E (cesty)'!AK98</f>
        <v>0</v>
      </c>
      <c r="AL16" s="306">
        <f>'09b Spotreba PHM_E (cesty)'!AL98</f>
        <v>0</v>
      </c>
      <c r="AM16" s="306">
        <f>'09b Spotreba PHM_E (cesty)'!AM98</f>
        <v>0</v>
      </c>
      <c r="AN16" s="306">
        <f>'09b Spotreba PHM_E (cesty)'!AN98</f>
        <v>0</v>
      </c>
      <c r="AO16" s="306">
        <f>'09b Spotreba PHM_E (cesty)'!AO98</f>
        <v>0</v>
      </c>
      <c r="AP16" s="306">
        <f>'09b Spotreba PHM_E (cesty)'!AP98</f>
        <v>0</v>
      </c>
      <c r="AQ16" s="306">
        <f>'09b Spotreba PHM_E (cesty)'!AQ98</f>
        <v>0</v>
      </c>
    </row>
    <row r="17" spans="2:43" x14ac:dyDescent="0.3">
      <c r="B17" s="301" t="s">
        <v>539</v>
      </c>
      <c r="C17" s="305">
        <f>D17+NPV(Parametre!$C$10,E17:AQ17)</f>
        <v>0</v>
      </c>
      <c r="D17" s="306">
        <f>'09b Ostatné náklady (cesty)'!D97</f>
        <v>0</v>
      </c>
      <c r="E17" s="306">
        <f>'09b Ostatné náklady (cesty)'!E97</f>
        <v>0</v>
      </c>
      <c r="F17" s="306">
        <f>'09b Ostatné náklady (cesty)'!F97</f>
        <v>0</v>
      </c>
      <c r="G17" s="306">
        <f>'09b Ostatné náklady (cesty)'!G97</f>
        <v>0</v>
      </c>
      <c r="H17" s="306">
        <f>'09b Ostatné náklady (cesty)'!H97</f>
        <v>0</v>
      </c>
      <c r="I17" s="306">
        <f>'09b Ostatné náklady (cesty)'!I97</f>
        <v>0</v>
      </c>
      <c r="J17" s="306">
        <f>'09b Ostatné náklady (cesty)'!J97</f>
        <v>0</v>
      </c>
      <c r="K17" s="306">
        <f>'09b Ostatné náklady (cesty)'!K97</f>
        <v>0</v>
      </c>
      <c r="L17" s="306">
        <f>'09b Ostatné náklady (cesty)'!L97</f>
        <v>0</v>
      </c>
      <c r="M17" s="306">
        <f>'09b Ostatné náklady (cesty)'!M97</f>
        <v>0</v>
      </c>
      <c r="N17" s="306">
        <f>'09b Ostatné náklady (cesty)'!N97</f>
        <v>0</v>
      </c>
      <c r="O17" s="306">
        <f>'09b Ostatné náklady (cesty)'!O97</f>
        <v>0</v>
      </c>
      <c r="P17" s="306">
        <f>'09b Ostatné náklady (cesty)'!P97</f>
        <v>0</v>
      </c>
      <c r="Q17" s="306">
        <f>'09b Ostatné náklady (cesty)'!Q97</f>
        <v>0</v>
      </c>
      <c r="R17" s="306">
        <f>'09b Ostatné náklady (cesty)'!R97</f>
        <v>0</v>
      </c>
      <c r="S17" s="306">
        <f>'09b Ostatné náklady (cesty)'!S97</f>
        <v>0</v>
      </c>
      <c r="T17" s="306">
        <f>'09b Ostatné náklady (cesty)'!T97</f>
        <v>0</v>
      </c>
      <c r="U17" s="306">
        <f>'09b Ostatné náklady (cesty)'!U97</f>
        <v>0</v>
      </c>
      <c r="V17" s="306">
        <f>'09b Ostatné náklady (cesty)'!V97</f>
        <v>0</v>
      </c>
      <c r="W17" s="306">
        <f>'09b Ostatné náklady (cesty)'!W97</f>
        <v>0</v>
      </c>
      <c r="X17" s="306">
        <f>'09b Ostatné náklady (cesty)'!X97</f>
        <v>0</v>
      </c>
      <c r="Y17" s="306">
        <f>'09b Ostatné náklady (cesty)'!Y97</f>
        <v>0</v>
      </c>
      <c r="Z17" s="306">
        <f>'09b Ostatné náklady (cesty)'!Z97</f>
        <v>0</v>
      </c>
      <c r="AA17" s="306">
        <f>'09b Ostatné náklady (cesty)'!AA97</f>
        <v>0</v>
      </c>
      <c r="AB17" s="306">
        <f>'09b Ostatné náklady (cesty)'!AB97</f>
        <v>0</v>
      </c>
      <c r="AC17" s="306">
        <f>'09b Ostatné náklady (cesty)'!AC97</f>
        <v>0</v>
      </c>
      <c r="AD17" s="306">
        <f>'09b Ostatné náklady (cesty)'!AD97</f>
        <v>0</v>
      </c>
      <c r="AE17" s="306">
        <f>'09b Ostatné náklady (cesty)'!AE97</f>
        <v>0</v>
      </c>
      <c r="AF17" s="306">
        <f>'09b Ostatné náklady (cesty)'!AF97</f>
        <v>0</v>
      </c>
      <c r="AG17" s="306">
        <f>'09b Ostatné náklady (cesty)'!AG97</f>
        <v>0</v>
      </c>
      <c r="AH17" s="306">
        <f>'09b Ostatné náklady (cesty)'!AH97</f>
        <v>0</v>
      </c>
      <c r="AI17" s="306">
        <f>'09b Ostatné náklady (cesty)'!AI97</f>
        <v>0</v>
      </c>
      <c r="AJ17" s="306">
        <f>'09b Ostatné náklady (cesty)'!AJ97</f>
        <v>0</v>
      </c>
      <c r="AK17" s="306">
        <f>'09b Ostatné náklady (cesty)'!AK97</f>
        <v>0</v>
      </c>
      <c r="AL17" s="306">
        <f>'09b Ostatné náklady (cesty)'!AL97</f>
        <v>0</v>
      </c>
      <c r="AM17" s="306">
        <f>'09b Ostatné náklady (cesty)'!AM97</f>
        <v>0</v>
      </c>
      <c r="AN17" s="306">
        <f>'09b Ostatné náklady (cesty)'!AN97</f>
        <v>0</v>
      </c>
      <c r="AO17" s="306">
        <f>'09b Ostatné náklady (cesty)'!AO97</f>
        <v>0</v>
      </c>
      <c r="AP17" s="306">
        <f>'09b Ostatné náklady (cesty)'!AP97</f>
        <v>0</v>
      </c>
      <c r="AQ17" s="306">
        <f>'09b Ostatné náklady (cesty)'!AQ97</f>
        <v>0</v>
      </c>
    </row>
    <row r="18" spans="2:43" x14ac:dyDescent="0.3">
      <c r="B18" s="45" t="s">
        <v>710</v>
      </c>
      <c r="C18" s="428">
        <f>D18+NPV(Parametre!$C$10,E18:AQ18)</f>
        <v>0</v>
      </c>
      <c r="D18" s="429">
        <f>'10 Bezpečnosť (cesty)'!D26</f>
        <v>0</v>
      </c>
      <c r="E18" s="429">
        <f>'10 Bezpečnosť (cesty)'!E26</f>
        <v>0</v>
      </c>
      <c r="F18" s="429">
        <f>'10 Bezpečnosť (cesty)'!F26</f>
        <v>0</v>
      </c>
      <c r="G18" s="429">
        <f>'10 Bezpečnosť (cesty)'!G26</f>
        <v>0</v>
      </c>
      <c r="H18" s="429">
        <f>'10 Bezpečnosť (cesty)'!H26</f>
        <v>0</v>
      </c>
      <c r="I18" s="429">
        <f>'10 Bezpečnosť (cesty)'!I26</f>
        <v>0</v>
      </c>
      <c r="J18" s="429">
        <f>'10 Bezpečnosť (cesty)'!J26</f>
        <v>0</v>
      </c>
      <c r="K18" s="429">
        <f>'10 Bezpečnosť (cesty)'!K26</f>
        <v>0</v>
      </c>
      <c r="L18" s="429">
        <f>'10 Bezpečnosť (cesty)'!L26</f>
        <v>0</v>
      </c>
      <c r="M18" s="429">
        <f>'10 Bezpečnosť (cesty)'!M26</f>
        <v>0</v>
      </c>
      <c r="N18" s="429">
        <f>'10 Bezpečnosť (cesty)'!N26</f>
        <v>0</v>
      </c>
      <c r="O18" s="429">
        <f>'10 Bezpečnosť (cesty)'!O26</f>
        <v>0</v>
      </c>
      <c r="P18" s="429">
        <f>'10 Bezpečnosť (cesty)'!P26</f>
        <v>0</v>
      </c>
      <c r="Q18" s="429">
        <f>'10 Bezpečnosť (cesty)'!Q26</f>
        <v>0</v>
      </c>
      <c r="R18" s="429">
        <f>'10 Bezpečnosť (cesty)'!R26</f>
        <v>0</v>
      </c>
      <c r="S18" s="429">
        <f>'10 Bezpečnosť (cesty)'!S26</f>
        <v>0</v>
      </c>
      <c r="T18" s="429">
        <f>'10 Bezpečnosť (cesty)'!T26</f>
        <v>0</v>
      </c>
      <c r="U18" s="429">
        <f>'10 Bezpečnosť (cesty)'!U26</f>
        <v>0</v>
      </c>
      <c r="V18" s="429">
        <f>'10 Bezpečnosť (cesty)'!V26</f>
        <v>0</v>
      </c>
      <c r="W18" s="429">
        <f>'10 Bezpečnosť (cesty)'!W26</f>
        <v>0</v>
      </c>
      <c r="X18" s="429">
        <f>'10 Bezpečnosť (cesty)'!X26</f>
        <v>0</v>
      </c>
      <c r="Y18" s="429">
        <f>'10 Bezpečnosť (cesty)'!Y26</f>
        <v>0</v>
      </c>
      <c r="Z18" s="429">
        <f>'10 Bezpečnosť (cesty)'!Z26</f>
        <v>0</v>
      </c>
      <c r="AA18" s="429">
        <f>'10 Bezpečnosť (cesty)'!AA26</f>
        <v>0</v>
      </c>
      <c r="AB18" s="429">
        <f>'10 Bezpečnosť (cesty)'!AB26</f>
        <v>0</v>
      </c>
      <c r="AC18" s="429">
        <f>'10 Bezpečnosť (cesty)'!AC26</f>
        <v>0</v>
      </c>
      <c r="AD18" s="429">
        <f>'10 Bezpečnosť (cesty)'!AD26</f>
        <v>0</v>
      </c>
      <c r="AE18" s="429">
        <f>'10 Bezpečnosť (cesty)'!AE26</f>
        <v>0</v>
      </c>
      <c r="AF18" s="429">
        <f>'10 Bezpečnosť (cesty)'!AF26</f>
        <v>0</v>
      </c>
      <c r="AG18" s="429">
        <f>'10 Bezpečnosť (cesty)'!AG26</f>
        <v>0</v>
      </c>
      <c r="AH18" s="429">
        <f>'10 Bezpečnosť (cesty)'!AH26</f>
        <v>0</v>
      </c>
      <c r="AI18" s="429">
        <f>'10 Bezpečnosť (cesty)'!AI26</f>
        <v>0</v>
      </c>
      <c r="AJ18" s="429">
        <f>'10 Bezpečnosť (cesty)'!AJ26</f>
        <v>0</v>
      </c>
      <c r="AK18" s="429">
        <f>'10 Bezpečnosť (cesty)'!AK26</f>
        <v>0</v>
      </c>
      <c r="AL18" s="429">
        <f>'10 Bezpečnosť (cesty)'!AL26</f>
        <v>0</v>
      </c>
      <c r="AM18" s="429">
        <f>'10 Bezpečnosť (cesty)'!AM26</f>
        <v>0</v>
      </c>
      <c r="AN18" s="429">
        <f>'10 Bezpečnosť (cesty)'!AN26</f>
        <v>0</v>
      </c>
      <c r="AO18" s="429">
        <f>'10 Bezpečnosť (cesty)'!AO26</f>
        <v>0</v>
      </c>
      <c r="AP18" s="429">
        <f>'10 Bezpečnosť (cesty)'!AP26</f>
        <v>0</v>
      </c>
      <c r="AQ18" s="429">
        <f>'10 Bezpečnosť (cesty)'!AQ26</f>
        <v>0</v>
      </c>
    </row>
    <row r="19" spans="2:43" x14ac:dyDescent="0.3">
      <c r="B19" s="45" t="s">
        <v>256</v>
      </c>
      <c r="C19" s="51">
        <f>D19+NPV(Parametre!$C$10,E19:AQ19)</f>
        <v>0</v>
      </c>
      <c r="D19" s="162">
        <f>SUM(D20:D21)</f>
        <v>0</v>
      </c>
      <c r="E19" s="162">
        <f t="shared" ref="E19:AQ19" si="14">SUM(E20:E21)</f>
        <v>0</v>
      </c>
      <c r="F19" s="162">
        <f t="shared" si="14"/>
        <v>0</v>
      </c>
      <c r="G19" s="162">
        <f t="shared" si="14"/>
        <v>0</v>
      </c>
      <c r="H19" s="162">
        <f t="shared" si="14"/>
        <v>0</v>
      </c>
      <c r="I19" s="162">
        <f t="shared" si="14"/>
        <v>0</v>
      </c>
      <c r="J19" s="162">
        <f t="shared" si="14"/>
        <v>0</v>
      </c>
      <c r="K19" s="162">
        <f t="shared" si="14"/>
        <v>0</v>
      </c>
      <c r="L19" s="162">
        <f t="shared" si="14"/>
        <v>0</v>
      </c>
      <c r="M19" s="162">
        <f t="shared" si="14"/>
        <v>0</v>
      </c>
      <c r="N19" s="162">
        <f t="shared" si="14"/>
        <v>0</v>
      </c>
      <c r="O19" s="162">
        <f t="shared" si="14"/>
        <v>0</v>
      </c>
      <c r="P19" s="162">
        <f t="shared" si="14"/>
        <v>0</v>
      </c>
      <c r="Q19" s="162">
        <f t="shared" si="14"/>
        <v>0</v>
      </c>
      <c r="R19" s="162">
        <f t="shared" si="14"/>
        <v>0</v>
      </c>
      <c r="S19" s="162">
        <f t="shared" si="14"/>
        <v>0</v>
      </c>
      <c r="T19" s="162">
        <f t="shared" si="14"/>
        <v>0</v>
      </c>
      <c r="U19" s="162">
        <f t="shared" si="14"/>
        <v>0</v>
      </c>
      <c r="V19" s="162">
        <f t="shared" si="14"/>
        <v>0</v>
      </c>
      <c r="W19" s="162">
        <f t="shared" si="14"/>
        <v>0</v>
      </c>
      <c r="X19" s="162">
        <f t="shared" si="14"/>
        <v>0</v>
      </c>
      <c r="Y19" s="162">
        <f t="shared" si="14"/>
        <v>0</v>
      </c>
      <c r="Z19" s="162">
        <f t="shared" si="14"/>
        <v>0</v>
      </c>
      <c r="AA19" s="162">
        <f t="shared" si="14"/>
        <v>0</v>
      </c>
      <c r="AB19" s="162">
        <f t="shared" si="14"/>
        <v>0</v>
      </c>
      <c r="AC19" s="162">
        <f t="shared" si="14"/>
        <v>0</v>
      </c>
      <c r="AD19" s="162">
        <f t="shared" si="14"/>
        <v>0</v>
      </c>
      <c r="AE19" s="162">
        <f t="shared" si="14"/>
        <v>0</v>
      </c>
      <c r="AF19" s="162">
        <f t="shared" si="14"/>
        <v>0</v>
      </c>
      <c r="AG19" s="162">
        <f t="shared" si="14"/>
        <v>0</v>
      </c>
      <c r="AH19" s="162">
        <f t="shared" si="14"/>
        <v>0</v>
      </c>
      <c r="AI19" s="162">
        <f t="shared" si="14"/>
        <v>0</v>
      </c>
      <c r="AJ19" s="162">
        <f t="shared" si="14"/>
        <v>0</v>
      </c>
      <c r="AK19" s="162">
        <f t="shared" si="14"/>
        <v>0</v>
      </c>
      <c r="AL19" s="162">
        <f t="shared" si="14"/>
        <v>0</v>
      </c>
      <c r="AM19" s="162">
        <f t="shared" si="14"/>
        <v>0</v>
      </c>
      <c r="AN19" s="162">
        <f t="shared" si="14"/>
        <v>0</v>
      </c>
      <c r="AO19" s="162">
        <f t="shared" si="14"/>
        <v>0</v>
      </c>
      <c r="AP19" s="162">
        <f t="shared" si="14"/>
        <v>0</v>
      </c>
      <c r="AQ19" s="162">
        <f t="shared" si="14"/>
        <v>0</v>
      </c>
    </row>
    <row r="20" spans="2:43" x14ac:dyDescent="0.3">
      <c r="B20" s="301" t="s">
        <v>540</v>
      </c>
      <c r="C20" s="305">
        <f>D20+NPV(Parametre!$C$10,E20:AQ20)</f>
        <v>0</v>
      </c>
      <c r="D20" s="306">
        <f>'11a Znečisťujúce látky (žel.)'!D87</f>
        <v>0</v>
      </c>
      <c r="E20" s="306">
        <f>'11a Znečisťujúce látky (žel.)'!E87</f>
        <v>0</v>
      </c>
      <c r="F20" s="306">
        <f>'11a Znečisťujúce látky (žel.)'!F87</f>
        <v>0</v>
      </c>
      <c r="G20" s="306">
        <f>'11a Znečisťujúce látky (žel.)'!G87</f>
        <v>0</v>
      </c>
      <c r="H20" s="306">
        <f>'11a Znečisťujúce látky (žel.)'!H87</f>
        <v>0</v>
      </c>
      <c r="I20" s="306">
        <f>'11a Znečisťujúce látky (žel.)'!I87</f>
        <v>0</v>
      </c>
      <c r="J20" s="306">
        <f>'11a Znečisťujúce látky (žel.)'!J87</f>
        <v>0</v>
      </c>
      <c r="K20" s="306">
        <f>'11a Znečisťujúce látky (žel.)'!K87</f>
        <v>0</v>
      </c>
      <c r="L20" s="306">
        <f>'11a Znečisťujúce látky (žel.)'!L87</f>
        <v>0</v>
      </c>
      <c r="M20" s="306">
        <f>'11a Znečisťujúce látky (žel.)'!M87</f>
        <v>0</v>
      </c>
      <c r="N20" s="306">
        <f>'11a Znečisťujúce látky (žel.)'!N87</f>
        <v>0</v>
      </c>
      <c r="O20" s="306">
        <f>'11a Znečisťujúce látky (žel.)'!O87</f>
        <v>0</v>
      </c>
      <c r="P20" s="306">
        <f>'11a Znečisťujúce látky (žel.)'!P87</f>
        <v>0</v>
      </c>
      <c r="Q20" s="306">
        <f>'11a Znečisťujúce látky (žel.)'!Q87</f>
        <v>0</v>
      </c>
      <c r="R20" s="306">
        <f>'11a Znečisťujúce látky (žel.)'!R87</f>
        <v>0</v>
      </c>
      <c r="S20" s="306">
        <f>'11a Znečisťujúce látky (žel.)'!S87</f>
        <v>0</v>
      </c>
      <c r="T20" s="306">
        <f>'11a Znečisťujúce látky (žel.)'!T87</f>
        <v>0</v>
      </c>
      <c r="U20" s="306">
        <f>'11a Znečisťujúce látky (žel.)'!U87</f>
        <v>0</v>
      </c>
      <c r="V20" s="306">
        <f>'11a Znečisťujúce látky (žel.)'!V87</f>
        <v>0</v>
      </c>
      <c r="W20" s="306">
        <f>'11a Znečisťujúce látky (žel.)'!W87</f>
        <v>0</v>
      </c>
      <c r="X20" s="306">
        <f>'11a Znečisťujúce látky (žel.)'!X87</f>
        <v>0</v>
      </c>
      <c r="Y20" s="306">
        <f>'11a Znečisťujúce látky (žel.)'!Y87</f>
        <v>0</v>
      </c>
      <c r="Z20" s="306">
        <f>'11a Znečisťujúce látky (žel.)'!Z87</f>
        <v>0</v>
      </c>
      <c r="AA20" s="306">
        <f>'11a Znečisťujúce látky (žel.)'!AA87</f>
        <v>0</v>
      </c>
      <c r="AB20" s="306">
        <f>'11a Znečisťujúce látky (žel.)'!AB87</f>
        <v>0</v>
      </c>
      <c r="AC20" s="306">
        <f>'11a Znečisťujúce látky (žel.)'!AC87</f>
        <v>0</v>
      </c>
      <c r="AD20" s="306">
        <f>'11a Znečisťujúce látky (žel.)'!AD87</f>
        <v>0</v>
      </c>
      <c r="AE20" s="306">
        <f>'11a Znečisťujúce látky (žel.)'!AE87</f>
        <v>0</v>
      </c>
      <c r="AF20" s="306">
        <f>'11a Znečisťujúce látky (žel.)'!AF87</f>
        <v>0</v>
      </c>
      <c r="AG20" s="306">
        <f>'11a Znečisťujúce látky (žel.)'!AG87</f>
        <v>0</v>
      </c>
      <c r="AH20" s="306">
        <f>'11a Znečisťujúce látky (žel.)'!AH87</f>
        <v>0</v>
      </c>
      <c r="AI20" s="306">
        <f>'11a Znečisťujúce látky (žel.)'!AI87</f>
        <v>0</v>
      </c>
      <c r="AJ20" s="306">
        <f>'11a Znečisťujúce látky (žel.)'!AJ87</f>
        <v>0</v>
      </c>
      <c r="AK20" s="306">
        <f>'11a Znečisťujúce látky (žel.)'!AK87</f>
        <v>0</v>
      </c>
      <c r="AL20" s="306">
        <f>'11a Znečisťujúce látky (žel.)'!AL87</f>
        <v>0</v>
      </c>
      <c r="AM20" s="306">
        <f>'11a Znečisťujúce látky (žel.)'!AM87</f>
        <v>0</v>
      </c>
      <c r="AN20" s="306">
        <f>'11a Znečisťujúce látky (žel.)'!AN87</f>
        <v>0</v>
      </c>
      <c r="AO20" s="306">
        <f>'11a Znečisťujúce látky (žel.)'!AO87</f>
        <v>0</v>
      </c>
      <c r="AP20" s="306">
        <f>'11a Znečisťujúce látky (žel.)'!AP87</f>
        <v>0</v>
      </c>
      <c r="AQ20" s="306">
        <f>'11a Znečisťujúce látky (žel.)'!AQ87</f>
        <v>0</v>
      </c>
    </row>
    <row r="21" spans="2:43" x14ac:dyDescent="0.3">
      <c r="B21" s="301" t="s">
        <v>541</v>
      </c>
      <c r="C21" s="305">
        <f>D21+NPV(Parametre!$C$10,E21:AQ21)</f>
        <v>0</v>
      </c>
      <c r="D21" s="306">
        <f>'11b Znečisťujúce látky (cesty)'!D51</f>
        <v>0</v>
      </c>
      <c r="E21" s="306">
        <f>'11b Znečisťujúce látky (cesty)'!E51</f>
        <v>0</v>
      </c>
      <c r="F21" s="306">
        <f>'11b Znečisťujúce látky (cesty)'!F51</f>
        <v>0</v>
      </c>
      <c r="G21" s="306">
        <f>'11b Znečisťujúce látky (cesty)'!G51</f>
        <v>0</v>
      </c>
      <c r="H21" s="306">
        <f>'11b Znečisťujúce látky (cesty)'!H51</f>
        <v>0</v>
      </c>
      <c r="I21" s="306">
        <f>'11b Znečisťujúce látky (cesty)'!I51</f>
        <v>0</v>
      </c>
      <c r="J21" s="306">
        <f>'11b Znečisťujúce látky (cesty)'!J51</f>
        <v>0</v>
      </c>
      <c r="K21" s="306">
        <f>'11b Znečisťujúce látky (cesty)'!K51</f>
        <v>0</v>
      </c>
      <c r="L21" s="306">
        <f>'11b Znečisťujúce látky (cesty)'!L51</f>
        <v>0</v>
      </c>
      <c r="M21" s="306">
        <f>'11b Znečisťujúce látky (cesty)'!M51</f>
        <v>0</v>
      </c>
      <c r="N21" s="306">
        <f>'11b Znečisťujúce látky (cesty)'!N51</f>
        <v>0</v>
      </c>
      <c r="O21" s="306">
        <f>'11b Znečisťujúce látky (cesty)'!O51</f>
        <v>0</v>
      </c>
      <c r="P21" s="306">
        <f>'11b Znečisťujúce látky (cesty)'!P51</f>
        <v>0</v>
      </c>
      <c r="Q21" s="306">
        <f>'11b Znečisťujúce látky (cesty)'!Q51</f>
        <v>0</v>
      </c>
      <c r="R21" s="306">
        <f>'11b Znečisťujúce látky (cesty)'!R51</f>
        <v>0</v>
      </c>
      <c r="S21" s="306">
        <f>'11b Znečisťujúce látky (cesty)'!S51</f>
        <v>0</v>
      </c>
      <c r="T21" s="306">
        <f>'11b Znečisťujúce látky (cesty)'!T51</f>
        <v>0</v>
      </c>
      <c r="U21" s="306">
        <f>'11b Znečisťujúce látky (cesty)'!U51</f>
        <v>0</v>
      </c>
      <c r="V21" s="306">
        <f>'11b Znečisťujúce látky (cesty)'!V51</f>
        <v>0</v>
      </c>
      <c r="W21" s="306">
        <f>'11b Znečisťujúce látky (cesty)'!W51</f>
        <v>0</v>
      </c>
      <c r="X21" s="306">
        <f>'11b Znečisťujúce látky (cesty)'!X51</f>
        <v>0</v>
      </c>
      <c r="Y21" s="306">
        <f>'11b Znečisťujúce látky (cesty)'!Y51</f>
        <v>0</v>
      </c>
      <c r="Z21" s="306">
        <f>'11b Znečisťujúce látky (cesty)'!Z51</f>
        <v>0</v>
      </c>
      <c r="AA21" s="306">
        <f>'11b Znečisťujúce látky (cesty)'!AA51</f>
        <v>0</v>
      </c>
      <c r="AB21" s="306">
        <f>'11b Znečisťujúce látky (cesty)'!AB51</f>
        <v>0</v>
      </c>
      <c r="AC21" s="306">
        <f>'11b Znečisťujúce látky (cesty)'!AC51</f>
        <v>0</v>
      </c>
      <c r="AD21" s="306">
        <f>'11b Znečisťujúce látky (cesty)'!AD51</f>
        <v>0</v>
      </c>
      <c r="AE21" s="306">
        <f>'11b Znečisťujúce látky (cesty)'!AE51</f>
        <v>0</v>
      </c>
      <c r="AF21" s="306">
        <f>'11b Znečisťujúce látky (cesty)'!AF51</f>
        <v>0</v>
      </c>
      <c r="AG21" s="306">
        <f>'11b Znečisťujúce látky (cesty)'!AG51</f>
        <v>0</v>
      </c>
      <c r="AH21" s="306">
        <f>'11b Znečisťujúce látky (cesty)'!AH51</f>
        <v>0</v>
      </c>
      <c r="AI21" s="306">
        <f>'11b Znečisťujúce látky (cesty)'!AI51</f>
        <v>0</v>
      </c>
      <c r="AJ21" s="306">
        <f>'11b Znečisťujúce látky (cesty)'!AJ51</f>
        <v>0</v>
      </c>
      <c r="AK21" s="306">
        <f>'11b Znečisťujúce látky (cesty)'!AK51</f>
        <v>0</v>
      </c>
      <c r="AL21" s="306">
        <f>'11b Znečisťujúce látky (cesty)'!AL51</f>
        <v>0</v>
      </c>
      <c r="AM21" s="306">
        <f>'11b Znečisťujúce látky (cesty)'!AM51</f>
        <v>0</v>
      </c>
      <c r="AN21" s="306">
        <f>'11b Znečisťujúce látky (cesty)'!AN51</f>
        <v>0</v>
      </c>
      <c r="AO21" s="306">
        <f>'11b Znečisťujúce látky (cesty)'!AO51</f>
        <v>0</v>
      </c>
      <c r="AP21" s="306">
        <f>'11b Znečisťujúce látky (cesty)'!AP51</f>
        <v>0</v>
      </c>
      <c r="AQ21" s="306">
        <f>'11b Znečisťujúce látky (cesty)'!AQ51</f>
        <v>0</v>
      </c>
    </row>
    <row r="22" spans="2:43" x14ac:dyDescent="0.3">
      <c r="B22" s="45" t="s">
        <v>257</v>
      </c>
      <c r="C22" s="51">
        <f>D22+NPV(Parametre!$C$10,E22:AQ22)</f>
        <v>0</v>
      </c>
      <c r="D22" s="162">
        <f>SUM(D23:D24)</f>
        <v>0</v>
      </c>
      <c r="E22" s="162">
        <f t="shared" ref="E22:AQ22" si="15">SUM(E23:E24)</f>
        <v>0</v>
      </c>
      <c r="F22" s="162">
        <f t="shared" si="15"/>
        <v>0</v>
      </c>
      <c r="G22" s="162">
        <f t="shared" si="15"/>
        <v>0</v>
      </c>
      <c r="H22" s="162">
        <f t="shared" si="15"/>
        <v>0</v>
      </c>
      <c r="I22" s="162">
        <f t="shared" si="15"/>
        <v>0</v>
      </c>
      <c r="J22" s="162">
        <f t="shared" si="15"/>
        <v>0</v>
      </c>
      <c r="K22" s="162">
        <f t="shared" si="15"/>
        <v>0</v>
      </c>
      <c r="L22" s="162">
        <f t="shared" si="15"/>
        <v>0</v>
      </c>
      <c r="M22" s="162">
        <f t="shared" si="15"/>
        <v>0</v>
      </c>
      <c r="N22" s="162">
        <f t="shared" si="15"/>
        <v>0</v>
      </c>
      <c r="O22" s="162">
        <f t="shared" si="15"/>
        <v>0</v>
      </c>
      <c r="P22" s="162">
        <f t="shared" si="15"/>
        <v>0</v>
      </c>
      <c r="Q22" s="162">
        <f t="shared" si="15"/>
        <v>0</v>
      </c>
      <c r="R22" s="162">
        <f t="shared" si="15"/>
        <v>0</v>
      </c>
      <c r="S22" s="162">
        <f t="shared" si="15"/>
        <v>0</v>
      </c>
      <c r="T22" s="162">
        <f t="shared" si="15"/>
        <v>0</v>
      </c>
      <c r="U22" s="162">
        <f t="shared" si="15"/>
        <v>0</v>
      </c>
      <c r="V22" s="162">
        <f t="shared" si="15"/>
        <v>0</v>
      </c>
      <c r="W22" s="162">
        <f t="shared" si="15"/>
        <v>0</v>
      </c>
      <c r="X22" s="162">
        <f t="shared" si="15"/>
        <v>0</v>
      </c>
      <c r="Y22" s="162">
        <f t="shared" si="15"/>
        <v>0</v>
      </c>
      <c r="Z22" s="162">
        <f t="shared" si="15"/>
        <v>0</v>
      </c>
      <c r="AA22" s="162">
        <f t="shared" si="15"/>
        <v>0</v>
      </c>
      <c r="AB22" s="162">
        <f t="shared" si="15"/>
        <v>0</v>
      </c>
      <c r="AC22" s="162">
        <f t="shared" si="15"/>
        <v>0</v>
      </c>
      <c r="AD22" s="162">
        <f t="shared" si="15"/>
        <v>0</v>
      </c>
      <c r="AE22" s="162">
        <f t="shared" si="15"/>
        <v>0</v>
      </c>
      <c r="AF22" s="162">
        <f t="shared" si="15"/>
        <v>0</v>
      </c>
      <c r="AG22" s="162">
        <f t="shared" si="15"/>
        <v>0</v>
      </c>
      <c r="AH22" s="162">
        <f t="shared" si="15"/>
        <v>0</v>
      </c>
      <c r="AI22" s="162">
        <f t="shared" si="15"/>
        <v>0</v>
      </c>
      <c r="AJ22" s="162">
        <f t="shared" si="15"/>
        <v>0</v>
      </c>
      <c r="AK22" s="162">
        <f t="shared" si="15"/>
        <v>0</v>
      </c>
      <c r="AL22" s="162">
        <f t="shared" si="15"/>
        <v>0</v>
      </c>
      <c r="AM22" s="162">
        <f t="shared" si="15"/>
        <v>0</v>
      </c>
      <c r="AN22" s="162">
        <f t="shared" si="15"/>
        <v>0</v>
      </c>
      <c r="AO22" s="162">
        <f t="shared" si="15"/>
        <v>0</v>
      </c>
      <c r="AP22" s="162">
        <f t="shared" si="15"/>
        <v>0</v>
      </c>
      <c r="AQ22" s="162">
        <f t="shared" si="15"/>
        <v>0</v>
      </c>
    </row>
    <row r="23" spans="2:43" x14ac:dyDescent="0.3">
      <c r="B23" s="301" t="s">
        <v>540</v>
      </c>
      <c r="C23" s="305">
        <f>D23+NPV(Parametre!$C$10,E23:AQ23)</f>
        <v>0</v>
      </c>
      <c r="D23" s="306">
        <f>'12a Skleníkové plyny (žel.)'!D81</f>
        <v>0</v>
      </c>
      <c r="E23" s="306">
        <f>'12a Skleníkové plyny (žel.)'!E81</f>
        <v>0</v>
      </c>
      <c r="F23" s="306">
        <f>'12a Skleníkové plyny (žel.)'!F81</f>
        <v>0</v>
      </c>
      <c r="G23" s="306">
        <f>'12a Skleníkové plyny (žel.)'!G81</f>
        <v>0</v>
      </c>
      <c r="H23" s="306">
        <f>'12a Skleníkové plyny (žel.)'!H81</f>
        <v>0</v>
      </c>
      <c r="I23" s="306">
        <f>'12a Skleníkové plyny (žel.)'!I81</f>
        <v>0</v>
      </c>
      <c r="J23" s="306">
        <f>'12a Skleníkové plyny (žel.)'!J81</f>
        <v>0</v>
      </c>
      <c r="K23" s="306">
        <f>'12a Skleníkové plyny (žel.)'!K81</f>
        <v>0</v>
      </c>
      <c r="L23" s="306">
        <f>'12a Skleníkové plyny (žel.)'!L81</f>
        <v>0</v>
      </c>
      <c r="M23" s="306">
        <f>'12a Skleníkové plyny (žel.)'!M81</f>
        <v>0</v>
      </c>
      <c r="N23" s="306">
        <f>'12a Skleníkové plyny (žel.)'!N81</f>
        <v>0</v>
      </c>
      <c r="O23" s="306">
        <f>'12a Skleníkové plyny (žel.)'!O81</f>
        <v>0</v>
      </c>
      <c r="P23" s="306">
        <f>'12a Skleníkové plyny (žel.)'!P81</f>
        <v>0</v>
      </c>
      <c r="Q23" s="306">
        <f>'12a Skleníkové plyny (žel.)'!Q81</f>
        <v>0</v>
      </c>
      <c r="R23" s="306">
        <f>'12a Skleníkové plyny (žel.)'!R81</f>
        <v>0</v>
      </c>
      <c r="S23" s="306">
        <f>'12a Skleníkové plyny (žel.)'!S81</f>
        <v>0</v>
      </c>
      <c r="T23" s="306">
        <f>'12a Skleníkové plyny (žel.)'!T81</f>
        <v>0</v>
      </c>
      <c r="U23" s="306">
        <f>'12a Skleníkové plyny (žel.)'!U81</f>
        <v>0</v>
      </c>
      <c r="V23" s="306">
        <f>'12a Skleníkové plyny (žel.)'!V81</f>
        <v>0</v>
      </c>
      <c r="W23" s="306">
        <f>'12a Skleníkové plyny (žel.)'!W81</f>
        <v>0</v>
      </c>
      <c r="X23" s="306">
        <f>'12a Skleníkové plyny (žel.)'!X81</f>
        <v>0</v>
      </c>
      <c r="Y23" s="306">
        <f>'12a Skleníkové plyny (žel.)'!Y81</f>
        <v>0</v>
      </c>
      <c r="Z23" s="306">
        <f>'12a Skleníkové plyny (žel.)'!Z81</f>
        <v>0</v>
      </c>
      <c r="AA23" s="306">
        <f>'12a Skleníkové plyny (žel.)'!AA81</f>
        <v>0</v>
      </c>
      <c r="AB23" s="306">
        <f>'12a Skleníkové plyny (žel.)'!AB81</f>
        <v>0</v>
      </c>
      <c r="AC23" s="306">
        <f>'12a Skleníkové plyny (žel.)'!AC81</f>
        <v>0</v>
      </c>
      <c r="AD23" s="306">
        <f>'12a Skleníkové plyny (žel.)'!AD81</f>
        <v>0</v>
      </c>
      <c r="AE23" s="306">
        <f>'12a Skleníkové plyny (žel.)'!AE81</f>
        <v>0</v>
      </c>
      <c r="AF23" s="306">
        <f>'12a Skleníkové plyny (žel.)'!AF81</f>
        <v>0</v>
      </c>
      <c r="AG23" s="306">
        <f>'12a Skleníkové plyny (žel.)'!AG81</f>
        <v>0</v>
      </c>
      <c r="AH23" s="306">
        <f>'12a Skleníkové plyny (žel.)'!AH81</f>
        <v>0</v>
      </c>
      <c r="AI23" s="306">
        <f>'12a Skleníkové plyny (žel.)'!AI81</f>
        <v>0</v>
      </c>
      <c r="AJ23" s="306">
        <f>'12a Skleníkové plyny (žel.)'!AJ81</f>
        <v>0</v>
      </c>
      <c r="AK23" s="306">
        <f>'12a Skleníkové plyny (žel.)'!AK81</f>
        <v>0</v>
      </c>
      <c r="AL23" s="306">
        <f>'12a Skleníkové plyny (žel.)'!AL81</f>
        <v>0</v>
      </c>
      <c r="AM23" s="306">
        <f>'12a Skleníkové plyny (žel.)'!AM81</f>
        <v>0</v>
      </c>
      <c r="AN23" s="306">
        <f>'12a Skleníkové plyny (žel.)'!AN81</f>
        <v>0</v>
      </c>
      <c r="AO23" s="306">
        <f>'12a Skleníkové plyny (žel.)'!AO81</f>
        <v>0</v>
      </c>
      <c r="AP23" s="306">
        <f>'12a Skleníkové plyny (žel.)'!AP81</f>
        <v>0</v>
      </c>
      <c r="AQ23" s="306">
        <f>'12a Skleníkové plyny (žel.)'!AQ81</f>
        <v>0</v>
      </c>
    </row>
    <row r="24" spans="2:43" x14ac:dyDescent="0.3">
      <c r="B24" s="301" t="s">
        <v>541</v>
      </c>
      <c r="C24" s="305">
        <f>D24+NPV(Parametre!$C$10,E24:AQ24)</f>
        <v>0</v>
      </c>
      <c r="D24" s="306">
        <f>'12b Skleníkové plyny (cesty)'!D35</f>
        <v>0</v>
      </c>
      <c r="E24" s="306">
        <f>'12b Skleníkové plyny (cesty)'!E35</f>
        <v>0</v>
      </c>
      <c r="F24" s="306">
        <f>'12b Skleníkové plyny (cesty)'!F35</f>
        <v>0</v>
      </c>
      <c r="G24" s="306">
        <f>'12b Skleníkové plyny (cesty)'!G35</f>
        <v>0</v>
      </c>
      <c r="H24" s="306">
        <f>'12b Skleníkové plyny (cesty)'!H35</f>
        <v>0</v>
      </c>
      <c r="I24" s="306">
        <f>'12b Skleníkové plyny (cesty)'!I35</f>
        <v>0</v>
      </c>
      <c r="J24" s="306">
        <f>'12b Skleníkové plyny (cesty)'!J35</f>
        <v>0</v>
      </c>
      <c r="K24" s="306">
        <f>'12b Skleníkové plyny (cesty)'!K35</f>
        <v>0</v>
      </c>
      <c r="L24" s="306">
        <f>'12b Skleníkové plyny (cesty)'!L35</f>
        <v>0</v>
      </c>
      <c r="M24" s="306">
        <f>'12b Skleníkové plyny (cesty)'!M35</f>
        <v>0</v>
      </c>
      <c r="N24" s="306">
        <f>'12b Skleníkové plyny (cesty)'!N35</f>
        <v>0</v>
      </c>
      <c r="O24" s="306">
        <f>'12b Skleníkové plyny (cesty)'!O35</f>
        <v>0</v>
      </c>
      <c r="P24" s="306">
        <f>'12b Skleníkové plyny (cesty)'!P35</f>
        <v>0</v>
      </c>
      <c r="Q24" s="306">
        <f>'12b Skleníkové plyny (cesty)'!Q35</f>
        <v>0</v>
      </c>
      <c r="R24" s="306">
        <f>'12b Skleníkové plyny (cesty)'!R35</f>
        <v>0</v>
      </c>
      <c r="S24" s="306">
        <f>'12b Skleníkové plyny (cesty)'!S35</f>
        <v>0</v>
      </c>
      <c r="T24" s="306">
        <f>'12b Skleníkové plyny (cesty)'!T35</f>
        <v>0</v>
      </c>
      <c r="U24" s="306">
        <f>'12b Skleníkové plyny (cesty)'!U35</f>
        <v>0</v>
      </c>
      <c r="V24" s="306">
        <f>'12b Skleníkové plyny (cesty)'!V35</f>
        <v>0</v>
      </c>
      <c r="W24" s="306">
        <f>'12b Skleníkové plyny (cesty)'!W35</f>
        <v>0</v>
      </c>
      <c r="X24" s="306">
        <f>'12b Skleníkové plyny (cesty)'!X35</f>
        <v>0</v>
      </c>
      <c r="Y24" s="306">
        <f>'12b Skleníkové plyny (cesty)'!Y35</f>
        <v>0</v>
      </c>
      <c r="Z24" s="306">
        <f>'12b Skleníkové plyny (cesty)'!Z35</f>
        <v>0</v>
      </c>
      <c r="AA24" s="306">
        <f>'12b Skleníkové plyny (cesty)'!AA35</f>
        <v>0</v>
      </c>
      <c r="AB24" s="306">
        <f>'12b Skleníkové plyny (cesty)'!AB35</f>
        <v>0</v>
      </c>
      <c r="AC24" s="306">
        <f>'12b Skleníkové plyny (cesty)'!AC35</f>
        <v>0</v>
      </c>
      <c r="AD24" s="306">
        <f>'12b Skleníkové plyny (cesty)'!AD35</f>
        <v>0</v>
      </c>
      <c r="AE24" s="306">
        <f>'12b Skleníkové plyny (cesty)'!AE35</f>
        <v>0</v>
      </c>
      <c r="AF24" s="306">
        <f>'12b Skleníkové plyny (cesty)'!AF35</f>
        <v>0</v>
      </c>
      <c r="AG24" s="306">
        <f>'12b Skleníkové plyny (cesty)'!AG35</f>
        <v>0</v>
      </c>
      <c r="AH24" s="306">
        <f>'12b Skleníkové plyny (cesty)'!AH35</f>
        <v>0</v>
      </c>
      <c r="AI24" s="306">
        <f>'12b Skleníkové plyny (cesty)'!AI35</f>
        <v>0</v>
      </c>
      <c r="AJ24" s="306">
        <f>'12b Skleníkové plyny (cesty)'!AJ35</f>
        <v>0</v>
      </c>
      <c r="AK24" s="306">
        <f>'12b Skleníkové plyny (cesty)'!AK35</f>
        <v>0</v>
      </c>
      <c r="AL24" s="306">
        <f>'12b Skleníkové plyny (cesty)'!AL35</f>
        <v>0</v>
      </c>
      <c r="AM24" s="306">
        <f>'12b Skleníkové plyny (cesty)'!AM35</f>
        <v>0</v>
      </c>
      <c r="AN24" s="306">
        <f>'12b Skleníkové plyny (cesty)'!AN35</f>
        <v>0</v>
      </c>
      <c r="AO24" s="306">
        <f>'12b Skleníkové plyny (cesty)'!AO35</f>
        <v>0</v>
      </c>
      <c r="AP24" s="306">
        <f>'12b Skleníkové plyny (cesty)'!AP35</f>
        <v>0</v>
      </c>
      <c r="AQ24" s="306">
        <f>'12b Skleníkové plyny (cesty)'!AQ35</f>
        <v>0</v>
      </c>
    </row>
    <row r="25" spans="2:43" x14ac:dyDescent="0.3">
      <c r="B25" s="45" t="s">
        <v>258</v>
      </c>
      <c r="C25" s="51">
        <f>D25+NPV(Parametre!$C$10,E25:AQ25)</f>
        <v>0</v>
      </c>
      <c r="D25" s="162">
        <f>SUM(D26:D27)</f>
        <v>0</v>
      </c>
      <c r="E25" s="162">
        <f t="shared" ref="E25:AQ25" si="16">SUM(E26:E27)</f>
        <v>0</v>
      </c>
      <c r="F25" s="162">
        <f t="shared" si="16"/>
        <v>0</v>
      </c>
      <c r="G25" s="162">
        <f t="shared" si="16"/>
        <v>0</v>
      </c>
      <c r="H25" s="162">
        <f t="shared" si="16"/>
        <v>0</v>
      </c>
      <c r="I25" s="162">
        <f t="shared" si="16"/>
        <v>0</v>
      </c>
      <c r="J25" s="162">
        <f t="shared" si="16"/>
        <v>0</v>
      </c>
      <c r="K25" s="162">
        <f t="shared" si="16"/>
        <v>0</v>
      </c>
      <c r="L25" s="162">
        <f t="shared" si="16"/>
        <v>0</v>
      </c>
      <c r="M25" s="162">
        <f t="shared" si="16"/>
        <v>0</v>
      </c>
      <c r="N25" s="162">
        <f t="shared" si="16"/>
        <v>0</v>
      </c>
      <c r="O25" s="162">
        <f t="shared" si="16"/>
        <v>0</v>
      </c>
      <c r="P25" s="162">
        <f t="shared" si="16"/>
        <v>0</v>
      </c>
      <c r="Q25" s="162">
        <f t="shared" si="16"/>
        <v>0</v>
      </c>
      <c r="R25" s="162">
        <f t="shared" si="16"/>
        <v>0</v>
      </c>
      <c r="S25" s="162">
        <f t="shared" si="16"/>
        <v>0</v>
      </c>
      <c r="T25" s="162">
        <f t="shared" si="16"/>
        <v>0</v>
      </c>
      <c r="U25" s="162">
        <f t="shared" si="16"/>
        <v>0</v>
      </c>
      <c r="V25" s="162">
        <f t="shared" si="16"/>
        <v>0</v>
      </c>
      <c r="W25" s="162">
        <f t="shared" si="16"/>
        <v>0</v>
      </c>
      <c r="X25" s="162">
        <f t="shared" si="16"/>
        <v>0</v>
      </c>
      <c r="Y25" s="162">
        <f t="shared" si="16"/>
        <v>0</v>
      </c>
      <c r="Z25" s="162">
        <f t="shared" si="16"/>
        <v>0</v>
      </c>
      <c r="AA25" s="162">
        <f t="shared" si="16"/>
        <v>0</v>
      </c>
      <c r="AB25" s="162">
        <f t="shared" si="16"/>
        <v>0</v>
      </c>
      <c r="AC25" s="162">
        <f t="shared" si="16"/>
        <v>0</v>
      </c>
      <c r="AD25" s="162">
        <f t="shared" si="16"/>
        <v>0</v>
      </c>
      <c r="AE25" s="162">
        <f t="shared" si="16"/>
        <v>0</v>
      </c>
      <c r="AF25" s="162">
        <f t="shared" si="16"/>
        <v>0</v>
      </c>
      <c r="AG25" s="162">
        <f t="shared" si="16"/>
        <v>0</v>
      </c>
      <c r="AH25" s="162">
        <f t="shared" si="16"/>
        <v>0</v>
      </c>
      <c r="AI25" s="162">
        <f t="shared" si="16"/>
        <v>0</v>
      </c>
      <c r="AJ25" s="162">
        <f t="shared" si="16"/>
        <v>0</v>
      </c>
      <c r="AK25" s="162">
        <f t="shared" si="16"/>
        <v>0</v>
      </c>
      <c r="AL25" s="162">
        <f t="shared" si="16"/>
        <v>0</v>
      </c>
      <c r="AM25" s="162">
        <f t="shared" si="16"/>
        <v>0</v>
      </c>
      <c r="AN25" s="162">
        <f t="shared" si="16"/>
        <v>0</v>
      </c>
      <c r="AO25" s="162">
        <f t="shared" si="16"/>
        <v>0</v>
      </c>
      <c r="AP25" s="162">
        <f t="shared" si="16"/>
        <v>0</v>
      </c>
      <c r="AQ25" s="162">
        <f t="shared" si="16"/>
        <v>0</v>
      </c>
    </row>
    <row r="26" spans="2:43" x14ac:dyDescent="0.3">
      <c r="B26" s="301" t="s">
        <v>540</v>
      </c>
      <c r="C26" s="305">
        <f>D26+NPV(Parametre!$C$10,E26:AQ26)</f>
        <v>0</v>
      </c>
      <c r="D26" s="306">
        <f>'13a Hluk (žel.)'!D47</f>
        <v>0</v>
      </c>
      <c r="E26" s="306">
        <f>'13a Hluk (žel.)'!E47</f>
        <v>0</v>
      </c>
      <c r="F26" s="306">
        <f>'13a Hluk (žel.)'!F47</f>
        <v>0</v>
      </c>
      <c r="G26" s="306">
        <f>'13a Hluk (žel.)'!G47</f>
        <v>0</v>
      </c>
      <c r="H26" s="306">
        <f>'13a Hluk (žel.)'!H47</f>
        <v>0</v>
      </c>
      <c r="I26" s="306">
        <f>'13a Hluk (žel.)'!I47</f>
        <v>0</v>
      </c>
      <c r="J26" s="306">
        <f>'13a Hluk (žel.)'!J47</f>
        <v>0</v>
      </c>
      <c r="K26" s="306">
        <f>'13a Hluk (žel.)'!K47</f>
        <v>0</v>
      </c>
      <c r="L26" s="306">
        <f>'13a Hluk (žel.)'!L47</f>
        <v>0</v>
      </c>
      <c r="M26" s="306">
        <f>'13a Hluk (žel.)'!M47</f>
        <v>0</v>
      </c>
      <c r="N26" s="306">
        <f>'13a Hluk (žel.)'!N47</f>
        <v>0</v>
      </c>
      <c r="O26" s="306">
        <f>'13a Hluk (žel.)'!O47</f>
        <v>0</v>
      </c>
      <c r="P26" s="306">
        <f>'13a Hluk (žel.)'!P47</f>
        <v>0</v>
      </c>
      <c r="Q26" s="306">
        <f>'13a Hluk (žel.)'!Q47</f>
        <v>0</v>
      </c>
      <c r="R26" s="306">
        <f>'13a Hluk (žel.)'!R47</f>
        <v>0</v>
      </c>
      <c r="S26" s="306">
        <f>'13a Hluk (žel.)'!S47</f>
        <v>0</v>
      </c>
      <c r="T26" s="306">
        <f>'13a Hluk (žel.)'!T47</f>
        <v>0</v>
      </c>
      <c r="U26" s="306">
        <f>'13a Hluk (žel.)'!U47</f>
        <v>0</v>
      </c>
      <c r="V26" s="306">
        <f>'13a Hluk (žel.)'!V47</f>
        <v>0</v>
      </c>
      <c r="W26" s="306">
        <f>'13a Hluk (žel.)'!W47</f>
        <v>0</v>
      </c>
      <c r="X26" s="306">
        <f>'13a Hluk (žel.)'!X47</f>
        <v>0</v>
      </c>
      <c r="Y26" s="306">
        <f>'13a Hluk (žel.)'!Y47</f>
        <v>0</v>
      </c>
      <c r="Z26" s="306">
        <f>'13a Hluk (žel.)'!Z47</f>
        <v>0</v>
      </c>
      <c r="AA26" s="306">
        <f>'13a Hluk (žel.)'!AA47</f>
        <v>0</v>
      </c>
      <c r="AB26" s="306">
        <f>'13a Hluk (žel.)'!AB47</f>
        <v>0</v>
      </c>
      <c r="AC26" s="306">
        <f>'13a Hluk (žel.)'!AC47</f>
        <v>0</v>
      </c>
      <c r="AD26" s="306">
        <f>'13a Hluk (žel.)'!AD47</f>
        <v>0</v>
      </c>
      <c r="AE26" s="306">
        <f>'13a Hluk (žel.)'!AE47</f>
        <v>0</v>
      </c>
      <c r="AF26" s="306">
        <f>'13a Hluk (žel.)'!AF47</f>
        <v>0</v>
      </c>
      <c r="AG26" s="306">
        <f>'13a Hluk (žel.)'!AG47</f>
        <v>0</v>
      </c>
      <c r="AH26" s="306">
        <f>'13a Hluk (žel.)'!AH47</f>
        <v>0</v>
      </c>
      <c r="AI26" s="306">
        <f>'13a Hluk (žel.)'!AI47</f>
        <v>0</v>
      </c>
      <c r="AJ26" s="306">
        <f>'13a Hluk (žel.)'!AJ47</f>
        <v>0</v>
      </c>
      <c r="AK26" s="306">
        <f>'13a Hluk (žel.)'!AK47</f>
        <v>0</v>
      </c>
      <c r="AL26" s="306">
        <f>'13a Hluk (žel.)'!AL47</f>
        <v>0</v>
      </c>
      <c r="AM26" s="306">
        <f>'13a Hluk (žel.)'!AM47</f>
        <v>0</v>
      </c>
      <c r="AN26" s="306">
        <f>'13a Hluk (žel.)'!AN47</f>
        <v>0</v>
      </c>
      <c r="AO26" s="306">
        <f>'13a Hluk (žel.)'!AO47</f>
        <v>0</v>
      </c>
      <c r="AP26" s="306">
        <f>'13a Hluk (žel.)'!AP47</f>
        <v>0</v>
      </c>
      <c r="AQ26" s="306">
        <f>'13a Hluk (žel.)'!AQ47</f>
        <v>0</v>
      </c>
    </row>
    <row r="27" spans="2:43" x14ac:dyDescent="0.3">
      <c r="B27" s="301" t="s">
        <v>541</v>
      </c>
      <c r="C27" s="305">
        <f>D27+NPV(Parametre!$C$10,E27:AQ27)</f>
        <v>0</v>
      </c>
      <c r="D27" s="306">
        <f>'13b Hluk (cesty)'!D83</f>
        <v>0</v>
      </c>
      <c r="E27" s="306">
        <f>'13b Hluk (cesty)'!E83</f>
        <v>0</v>
      </c>
      <c r="F27" s="306">
        <f>'13b Hluk (cesty)'!F83</f>
        <v>0</v>
      </c>
      <c r="G27" s="306">
        <f>'13b Hluk (cesty)'!G83</f>
        <v>0</v>
      </c>
      <c r="H27" s="306">
        <f>'13b Hluk (cesty)'!H83</f>
        <v>0</v>
      </c>
      <c r="I27" s="306">
        <f>'13b Hluk (cesty)'!I83</f>
        <v>0</v>
      </c>
      <c r="J27" s="306">
        <f>'13b Hluk (cesty)'!J83</f>
        <v>0</v>
      </c>
      <c r="K27" s="306">
        <f>'13b Hluk (cesty)'!K83</f>
        <v>0</v>
      </c>
      <c r="L27" s="306">
        <f>'13b Hluk (cesty)'!L83</f>
        <v>0</v>
      </c>
      <c r="M27" s="306">
        <f>'13b Hluk (cesty)'!M83</f>
        <v>0</v>
      </c>
      <c r="N27" s="306">
        <f>'13b Hluk (cesty)'!N83</f>
        <v>0</v>
      </c>
      <c r="O27" s="306">
        <f>'13b Hluk (cesty)'!O83</f>
        <v>0</v>
      </c>
      <c r="P27" s="306">
        <f>'13b Hluk (cesty)'!P83</f>
        <v>0</v>
      </c>
      <c r="Q27" s="306">
        <f>'13b Hluk (cesty)'!Q83</f>
        <v>0</v>
      </c>
      <c r="R27" s="306">
        <f>'13b Hluk (cesty)'!R83</f>
        <v>0</v>
      </c>
      <c r="S27" s="306">
        <f>'13b Hluk (cesty)'!S83</f>
        <v>0</v>
      </c>
      <c r="T27" s="306">
        <f>'13b Hluk (cesty)'!T83</f>
        <v>0</v>
      </c>
      <c r="U27" s="306">
        <f>'13b Hluk (cesty)'!U83</f>
        <v>0</v>
      </c>
      <c r="V27" s="306">
        <f>'13b Hluk (cesty)'!V83</f>
        <v>0</v>
      </c>
      <c r="W27" s="306">
        <f>'13b Hluk (cesty)'!W83</f>
        <v>0</v>
      </c>
      <c r="X27" s="306">
        <f>'13b Hluk (cesty)'!X83</f>
        <v>0</v>
      </c>
      <c r="Y27" s="306">
        <f>'13b Hluk (cesty)'!Y83</f>
        <v>0</v>
      </c>
      <c r="Z27" s="306">
        <f>'13b Hluk (cesty)'!Z83</f>
        <v>0</v>
      </c>
      <c r="AA27" s="306">
        <f>'13b Hluk (cesty)'!AA83</f>
        <v>0</v>
      </c>
      <c r="AB27" s="306">
        <f>'13b Hluk (cesty)'!AB83</f>
        <v>0</v>
      </c>
      <c r="AC27" s="306">
        <f>'13b Hluk (cesty)'!AC83</f>
        <v>0</v>
      </c>
      <c r="AD27" s="306">
        <f>'13b Hluk (cesty)'!AD83</f>
        <v>0</v>
      </c>
      <c r="AE27" s="306">
        <f>'13b Hluk (cesty)'!AE83</f>
        <v>0</v>
      </c>
      <c r="AF27" s="306">
        <f>'13b Hluk (cesty)'!AF83</f>
        <v>0</v>
      </c>
      <c r="AG27" s="306">
        <f>'13b Hluk (cesty)'!AG83</f>
        <v>0</v>
      </c>
      <c r="AH27" s="306">
        <f>'13b Hluk (cesty)'!AH83</f>
        <v>0</v>
      </c>
      <c r="AI27" s="306">
        <f>'13b Hluk (cesty)'!AI83</f>
        <v>0</v>
      </c>
      <c r="AJ27" s="306">
        <f>'13b Hluk (cesty)'!AJ83</f>
        <v>0</v>
      </c>
      <c r="AK27" s="306">
        <f>'13b Hluk (cesty)'!AK83</f>
        <v>0</v>
      </c>
      <c r="AL27" s="306">
        <f>'13b Hluk (cesty)'!AL83</f>
        <v>0</v>
      </c>
      <c r="AM27" s="306">
        <f>'13b Hluk (cesty)'!AM83</f>
        <v>0</v>
      </c>
      <c r="AN27" s="306">
        <f>'13b Hluk (cesty)'!AN83</f>
        <v>0</v>
      </c>
      <c r="AO27" s="306">
        <f>'13b Hluk (cesty)'!AO83</f>
        <v>0</v>
      </c>
      <c r="AP27" s="306">
        <f>'13b Hluk (cesty)'!AP83</f>
        <v>0</v>
      </c>
      <c r="AQ27" s="306">
        <f>'13b Hluk (cesty)'!AQ83</f>
        <v>0</v>
      </c>
    </row>
    <row r="28" spans="2:43" x14ac:dyDescent="0.3">
      <c r="B28" s="45" t="s">
        <v>542</v>
      </c>
      <c r="C28" s="51">
        <f>D28+NPV(Parametre!$C$10,E28:AQ28)</f>
        <v>0</v>
      </c>
      <c r="D28" s="162">
        <v>0</v>
      </c>
      <c r="E28" s="162">
        <v>0</v>
      </c>
      <c r="F28" s="162">
        <v>0</v>
      </c>
      <c r="G28" s="162">
        <v>0</v>
      </c>
      <c r="H28" s="162">
        <v>0</v>
      </c>
      <c r="I28" s="162">
        <v>0</v>
      </c>
      <c r="J28" s="162">
        <v>0</v>
      </c>
      <c r="K28" s="162">
        <v>0</v>
      </c>
      <c r="L28" s="162">
        <v>0</v>
      </c>
      <c r="M28" s="162">
        <v>0</v>
      </c>
      <c r="N28" s="162">
        <v>0</v>
      </c>
      <c r="O28" s="162">
        <v>0</v>
      </c>
      <c r="P28" s="162">
        <v>0</v>
      </c>
      <c r="Q28" s="162">
        <v>0</v>
      </c>
      <c r="R28" s="162">
        <v>0</v>
      </c>
      <c r="S28" s="162">
        <v>0</v>
      </c>
      <c r="T28" s="162">
        <v>0</v>
      </c>
      <c r="U28" s="162">
        <v>0</v>
      </c>
      <c r="V28" s="162">
        <v>0</v>
      </c>
      <c r="W28" s="162">
        <v>0</v>
      </c>
      <c r="X28" s="162">
        <v>0</v>
      </c>
      <c r="Y28" s="162">
        <v>0</v>
      </c>
      <c r="Z28" s="162">
        <v>0</v>
      </c>
      <c r="AA28" s="162">
        <v>0</v>
      </c>
      <c r="AB28" s="162">
        <v>0</v>
      </c>
      <c r="AC28" s="162">
        <v>0</v>
      </c>
      <c r="AD28" s="162">
        <v>0</v>
      </c>
      <c r="AE28" s="162">
        <v>0</v>
      </c>
      <c r="AF28" s="162">
        <v>0</v>
      </c>
      <c r="AG28" s="162">
        <v>0</v>
      </c>
      <c r="AH28" s="162">
        <v>0</v>
      </c>
      <c r="AI28" s="162">
        <v>0</v>
      </c>
      <c r="AJ28" s="162">
        <v>0</v>
      </c>
      <c r="AK28" s="162">
        <v>0</v>
      </c>
      <c r="AL28" s="162">
        <v>0</v>
      </c>
      <c r="AM28" s="162">
        <v>0</v>
      </c>
      <c r="AN28" s="162">
        <v>0</v>
      </c>
      <c r="AO28" s="162">
        <v>0</v>
      </c>
      <c r="AP28" s="162">
        <v>0</v>
      </c>
      <c r="AQ28" s="160">
        <f>IFERROR('02 Zostatková hodnota'!I22,0)</f>
        <v>0</v>
      </c>
    </row>
    <row r="29" spans="2:43" x14ac:dyDescent="0.3">
      <c r="B29" s="231" t="s">
        <v>543</v>
      </c>
      <c r="C29" s="224">
        <f>D29+NPV(Parametre!$C$10,E29:AQ29)</f>
        <v>0</v>
      </c>
      <c r="D29" s="224">
        <f>-D5-D6+D7+D11+D14+D18+D19+D22+D25+D28</f>
        <v>0</v>
      </c>
      <c r="E29" s="224">
        <f t="shared" ref="E29:AQ29" si="17">-E5-E6+E7+E11+E14+E18+E19+E22+E25+E28</f>
        <v>0</v>
      </c>
      <c r="F29" s="224">
        <f t="shared" si="17"/>
        <v>0</v>
      </c>
      <c r="G29" s="224">
        <f t="shared" si="17"/>
        <v>0</v>
      </c>
      <c r="H29" s="224">
        <f t="shared" si="17"/>
        <v>0</v>
      </c>
      <c r="I29" s="224">
        <f t="shared" si="17"/>
        <v>0</v>
      </c>
      <c r="J29" s="224">
        <f t="shared" si="17"/>
        <v>0</v>
      </c>
      <c r="K29" s="224">
        <f t="shared" si="17"/>
        <v>0</v>
      </c>
      <c r="L29" s="224">
        <f t="shared" si="17"/>
        <v>0</v>
      </c>
      <c r="M29" s="224">
        <f t="shared" si="17"/>
        <v>0</v>
      </c>
      <c r="N29" s="224">
        <f t="shared" si="17"/>
        <v>0</v>
      </c>
      <c r="O29" s="224">
        <f t="shared" si="17"/>
        <v>0</v>
      </c>
      <c r="P29" s="224">
        <f t="shared" si="17"/>
        <v>0</v>
      </c>
      <c r="Q29" s="224">
        <f t="shared" si="17"/>
        <v>0</v>
      </c>
      <c r="R29" s="224">
        <f t="shared" si="17"/>
        <v>0</v>
      </c>
      <c r="S29" s="224">
        <f t="shared" si="17"/>
        <v>0</v>
      </c>
      <c r="T29" s="224">
        <f t="shared" si="17"/>
        <v>0</v>
      </c>
      <c r="U29" s="224">
        <f t="shared" si="17"/>
        <v>0</v>
      </c>
      <c r="V29" s="224">
        <f t="shared" si="17"/>
        <v>0</v>
      </c>
      <c r="W29" s="224">
        <f t="shared" si="17"/>
        <v>0</v>
      </c>
      <c r="X29" s="224">
        <f t="shared" si="17"/>
        <v>0</v>
      </c>
      <c r="Y29" s="224">
        <f t="shared" si="17"/>
        <v>0</v>
      </c>
      <c r="Z29" s="224">
        <f t="shared" si="17"/>
        <v>0</v>
      </c>
      <c r="AA29" s="224">
        <f t="shared" si="17"/>
        <v>0</v>
      </c>
      <c r="AB29" s="224">
        <f t="shared" si="17"/>
        <v>0</v>
      </c>
      <c r="AC29" s="224">
        <f t="shared" si="17"/>
        <v>0</v>
      </c>
      <c r="AD29" s="224">
        <f t="shared" si="17"/>
        <v>0</v>
      </c>
      <c r="AE29" s="224">
        <f t="shared" si="17"/>
        <v>0</v>
      </c>
      <c r="AF29" s="224">
        <f t="shared" si="17"/>
        <v>0</v>
      </c>
      <c r="AG29" s="224">
        <f t="shared" si="17"/>
        <v>0</v>
      </c>
      <c r="AH29" s="224">
        <f t="shared" si="17"/>
        <v>0</v>
      </c>
      <c r="AI29" s="224">
        <f t="shared" si="17"/>
        <v>0</v>
      </c>
      <c r="AJ29" s="224">
        <f t="shared" si="17"/>
        <v>0</v>
      </c>
      <c r="AK29" s="224">
        <f t="shared" si="17"/>
        <v>0</v>
      </c>
      <c r="AL29" s="224">
        <f t="shared" si="17"/>
        <v>0</v>
      </c>
      <c r="AM29" s="224">
        <f t="shared" si="17"/>
        <v>0</v>
      </c>
      <c r="AN29" s="224">
        <f t="shared" si="17"/>
        <v>0</v>
      </c>
      <c r="AO29" s="224">
        <f t="shared" si="17"/>
        <v>0</v>
      </c>
      <c r="AP29" s="224">
        <f t="shared" si="17"/>
        <v>0</v>
      </c>
      <c r="AQ29" s="224">
        <f t="shared" si="17"/>
        <v>0</v>
      </c>
    </row>
    <row r="31" spans="2:43" x14ac:dyDescent="0.3">
      <c r="B31" s="53" t="s">
        <v>50</v>
      </c>
      <c r="C31" s="230">
        <f>-C5-C6+C7+C11+C14+C18+C19+C22+C25+C28</f>
        <v>0</v>
      </c>
      <c r="D31" s="44" t="s">
        <v>0</v>
      </c>
    </row>
    <row r="32" spans="2:43" x14ac:dyDescent="0.3">
      <c r="B32" s="53" t="s">
        <v>51</v>
      </c>
      <c r="C32" s="300" t="e">
        <f>IRR(D29:AQ29,10)</f>
        <v>#NUM!</v>
      </c>
    </row>
    <row r="33" spans="2:3" x14ac:dyDescent="0.3">
      <c r="B33" s="53" t="s">
        <v>1</v>
      </c>
      <c r="C33" s="299" t="str">
        <f>IF((C5+C6)&gt;0,(C7+C11+C14+C18+C19+C22+C25+C28)/(C5+C6),"nerelevantné")</f>
        <v>nerelevantné</v>
      </c>
    </row>
    <row r="34" spans="2:3" x14ac:dyDescent="0.3">
      <c r="B34" s="53" t="s">
        <v>508</v>
      </c>
      <c r="C34" s="299" t="str">
        <f>IF(C6&lt;0,(C7+C11+C14+C18+C19+C22+C25+C28-C6)/C5,"nerelevantné")</f>
        <v>nerelevantné</v>
      </c>
    </row>
  </sheetData>
  <pageMargins left="0.19687499999999999" right="0.19687499999999999" top="1" bottom="1" header="0.5" footer="0.5"/>
  <pageSetup scale="75" orientation="landscape" r:id="rId1"/>
  <headerFooter alignWithMargins="0">
    <oddHeader>&amp;LPríloha 7: Štandardné tabuľky - Cesty
&amp;"Arial,Tučné"&amp;12 11 Ekonomická analýza</oddHeader>
    <oddFooter>Strana &amp;P z &amp;N</oddFooter>
  </headerFooter>
  <ignoredErrors>
    <ignoredError sqref="D25:AQ2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FF"/>
  </sheetPr>
  <dimension ref="A1"/>
  <sheetViews>
    <sheetView workbookViewId="0"/>
  </sheetViews>
  <sheetFormatPr defaultRowHeight="12.7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FF"/>
  </sheetPr>
  <dimension ref="A1"/>
  <sheetViews>
    <sheetView workbookViewId="0">
      <selection activeCell="D43" sqref="D43"/>
    </sheetView>
  </sheetViews>
  <sheetFormatPr defaultRowHeight="12.7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FF"/>
  </sheetPr>
  <dimension ref="A1:T37"/>
  <sheetViews>
    <sheetView zoomScale="80" zoomScaleNormal="80" workbookViewId="0">
      <selection activeCell="L37" sqref="L37"/>
    </sheetView>
  </sheetViews>
  <sheetFormatPr defaultColWidth="9.1328125" defaultRowHeight="12.75" x14ac:dyDescent="0.35"/>
  <cols>
    <col min="1" max="16384" width="9.1328125" style="246"/>
  </cols>
  <sheetData>
    <row r="1" spans="1:20" ht="13.15" x14ac:dyDescent="0.35">
      <c r="A1" s="245"/>
    </row>
    <row r="2" spans="1:20" x14ac:dyDescent="0.35">
      <c r="A2" s="247"/>
    </row>
    <row r="3" spans="1:20" x14ac:dyDescent="0.35">
      <c r="A3" s="247"/>
    </row>
    <row r="4" spans="1:20" x14ac:dyDescent="0.35">
      <c r="A4" s="247"/>
    </row>
    <row r="5" spans="1:20" x14ac:dyDescent="0.35">
      <c r="A5" s="247"/>
    </row>
    <row r="6" spans="1:20" x14ac:dyDescent="0.35">
      <c r="A6" s="247"/>
    </row>
    <row r="7" spans="1:20" x14ac:dyDescent="0.35">
      <c r="A7" s="247"/>
    </row>
    <row r="8" spans="1:20" x14ac:dyDescent="0.35">
      <c r="A8" s="247"/>
    </row>
    <row r="9" spans="1:20" x14ac:dyDescent="0.35">
      <c r="A9" s="247"/>
    </row>
    <row r="10" spans="1:20" x14ac:dyDescent="0.35">
      <c r="A10" s="248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</row>
    <row r="11" spans="1:20" x14ac:dyDescent="0.35"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</row>
    <row r="12" spans="1:20" x14ac:dyDescent="0.35"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</row>
    <row r="13" spans="1:20" x14ac:dyDescent="0.35"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</row>
    <row r="14" spans="1:20" x14ac:dyDescent="0.35"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</row>
    <row r="15" spans="1:20" x14ac:dyDescent="0.35">
      <c r="B15" s="24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</row>
    <row r="16" spans="1:20" x14ac:dyDescent="0.35">
      <c r="B16" s="24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</row>
    <row r="17" spans="1:20" x14ac:dyDescent="0.35">
      <c r="H17" s="292"/>
      <c r="I17" s="292"/>
      <c r="J17" s="292"/>
      <c r="K17" s="292"/>
      <c r="L17" s="292"/>
      <c r="M17" s="292"/>
      <c r="N17" s="292"/>
      <c r="O17" s="292"/>
      <c r="P17" s="292"/>
      <c r="Q17" s="292"/>
      <c r="R17" s="292"/>
      <c r="S17" s="292"/>
      <c r="T17" s="292"/>
    </row>
    <row r="18" spans="1:20" x14ac:dyDescent="0.35">
      <c r="H18" s="292"/>
      <c r="I18" s="292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92"/>
    </row>
    <row r="19" spans="1:20" x14ac:dyDescent="0.35"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</row>
    <row r="20" spans="1:20" x14ac:dyDescent="0.35"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</row>
    <row r="21" spans="1:20" x14ac:dyDescent="0.35"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</row>
    <row r="22" spans="1:20" x14ac:dyDescent="0.35">
      <c r="B22" s="24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</row>
    <row r="23" spans="1:20" x14ac:dyDescent="0.35">
      <c r="B23" s="24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</row>
    <row r="29" spans="1:20" ht="13.15" x14ac:dyDescent="0.4">
      <c r="A29" s="250"/>
    </row>
    <row r="31" spans="1:20" x14ac:dyDescent="0.35">
      <c r="A31" s="251"/>
    </row>
    <row r="32" spans="1:20" x14ac:dyDescent="0.35">
      <c r="A32" s="251"/>
    </row>
    <row r="33" spans="1:1" x14ac:dyDescent="0.35">
      <c r="A33" s="251"/>
    </row>
    <row r="34" spans="1:1" x14ac:dyDescent="0.35">
      <c r="A34" s="251"/>
    </row>
    <row r="35" spans="1:1" x14ac:dyDescent="0.35">
      <c r="A35" s="251"/>
    </row>
    <row r="37" spans="1:1" x14ac:dyDescent="0.35">
      <c r="A37" s="25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FF"/>
  </sheetPr>
  <dimension ref="A1:T37"/>
  <sheetViews>
    <sheetView zoomScale="80" zoomScaleNormal="80" workbookViewId="0">
      <selection activeCell="N34" sqref="N34"/>
    </sheetView>
  </sheetViews>
  <sheetFormatPr defaultColWidth="9.1328125" defaultRowHeight="12.75" x14ac:dyDescent="0.35"/>
  <cols>
    <col min="1" max="16384" width="9.1328125" style="246"/>
  </cols>
  <sheetData>
    <row r="1" spans="1:20" ht="13.15" x14ac:dyDescent="0.35">
      <c r="A1" s="245"/>
    </row>
    <row r="2" spans="1:20" x14ac:dyDescent="0.35">
      <c r="A2" s="247"/>
    </row>
    <row r="3" spans="1:20" x14ac:dyDescent="0.35">
      <c r="A3" s="247"/>
    </row>
    <row r="4" spans="1:20" x14ac:dyDescent="0.35">
      <c r="A4" s="247"/>
    </row>
    <row r="5" spans="1:20" x14ac:dyDescent="0.35">
      <c r="A5" s="247"/>
    </row>
    <row r="6" spans="1:20" x14ac:dyDescent="0.35">
      <c r="A6" s="247"/>
    </row>
    <row r="7" spans="1:20" x14ac:dyDescent="0.35">
      <c r="A7" s="247"/>
    </row>
    <row r="8" spans="1:20" x14ac:dyDescent="0.35">
      <c r="A8" s="247"/>
    </row>
    <row r="9" spans="1:20" x14ac:dyDescent="0.35">
      <c r="A9" s="247"/>
    </row>
    <row r="10" spans="1:20" x14ac:dyDescent="0.35">
      <c r="A10" s="248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</row>
    <row r="11" spans="1:20" x14ac:dyDescent="0.35"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</row>
    <row r="12" spans="1:20" x14ac:dyDescent="0.35"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</row>
    <row r="13" spans="1:20" x14ac:dyDescent="0.35"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</row>
    <row r="14" spans="1:20" x14ac:dyDescent="0.35"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</row>
    <row r="15" spans="1:20" x14ac:dyDescent="0.35">
      <c r="B15" s="24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</row>
    <row r="16" spans="1:20" x14ac:dyDescent="0.35">
      <c r="B16" s="24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</row>
    <row r="19" spans="1:20" x14ac:dyDescent="0.35"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</row>
    <row r="20" spans="1:20" x14ac:dyDescent="0.35"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</row>
    <row r="21" spans="1:20" x14ac:dyDescent="0.35"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</row>
    <row r="22" spans="1:20" x14ac:dyDescent="0.35">
      <c r="B22" s="24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</row>
    <row r="23" spans="1:20" x14ac:dyDescent="0.35">
      <c r="B23" s="24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</row>
    <row r="29" spans="1:20" ht="13.15" x14ac:dyDescent="0.4">
      <c r="A29" s="250"/>
    </row>
    <row r="31" spans="1:20" x14ac:dyDescent="0.35">
      <c r="A31" s="251"/>
    </row>
    <row r="32" spans="1:20" x14ac:dyDescent="0.35">
      <c r="A32" s="251"/>
    </row>
    <row r="33" spans="1:1" x14ac:dyDescent="0.35">
      <c r="A33" s="251"/>
    </row>
    <row r="34" spans="1:1" x14ac:dyDescent="0.35">
      <c r="A34" s="251"/>
    </row>
    <row r="35" spans="1:1" x14ac:dyDescent="0.35">
      <c r="A35" s="251"/>
    </row>
    <row r="37" spans="1:1" x14ac:dyDescent="0.35">
      <c r="A37" s="25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FF"/>
  </sheetPr>
  <dimension ref="A1:T37"/>
  <sheetViews>
    <sheetView zoomScale="80" zoomScaleNormal="80" workbookViewId="0">
      <selection activeCell="H38" sqref="H38"/>
    </sheetView>
  </sheetViews>
  <sheetFormatPr defaultColWidth="9.1328125" defaultRowHeight="12.75" x14ac:dyDescent="0.35"/>
  <cols>
    <col min="1" max="16384" width="9.1328125" style="246"/>
  </cols>
  <sheetData>
    <row r="1" spans="1:20" ht="13.15" x14ac:dyDescent="0.35">
      <c r="A1" s="245"/>
    </row>
    <row r="2" spans="1:20" x14ac:dyDescent="0.35">
      <c r="A2" s="247"/>
    </row>
    <row r="3" spans="1:20" x14ac:dyDescent="0.35">
      <c r="A3" s="247"/>
    </row>
    <row r="4" spans="1:20" x14ac:dyDescent="0.35">
      <c r="A4" s="247"/>
    </row>
    <row r="5" spans="1:20" x14ac:dyDescent="0.35">
      <c r="A5" s="247"/>
    </row>
    <row r="6" spans="1:20" x14ac:dyDescent="0.35">
      <c r="A6" s="247"/>
    </row>
    <row r="7" spans="1:20" x14ac:dyDescent="0.35">
      <c r="A7" s="247"/>
    </row>
    <row r="8" spans="1:20" x14ac:dyDescent="0.35">
      <c r="A8" s="247"/>
    </row>
    <row r="9" spans="1:20" x14ac:dyDescent="0.35">
      <c r="A9" s="247"/>
    </row>
    <row r="10" spans="1:20" x14ac:dyDescent="0.35">
      <c r="A10" s="248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</row>
    <row r="11" spans="1:20" x14ac:dyDescent="0.35"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</row>
    <row r="12" spans="1:20" x14ac:dyDescent="0.35"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</row>
    <row r="13" spans="1:20" x14ac:dyDescent="0.35"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</row>
    <row r="14" spans="1:20" x14ac:dyDescent="0.35"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</row>
    <row r="15" spans="1:20" x14ac:dyDescent="0.35">
      <c r="B15" s="24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</row>
    <row r="16" spans="1:20" x14ac:dyDescent="0.35">
      <c r="B16" s="24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</row>
    <row r="19" spans="1:20" x14ac:dyDescent="0.35"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</row>
    <row r="20" spans="1:20" x14ac:dyDescent="0.35"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</row>
    <row r="21" spans="1:20" x14ac:dyDescent="0.35"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</row>
    <row r="22" spans="1:20" x14ac:dyDescent="0.35">
      <c r="B22" s="24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</row>
    <row r="23" spans="1:20" x14ac:dyDescent="0.35">
      <c r="B23" s="24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</row>
    <row r="29" spans="1:20" ht="13.15" x14ac:dyDescent="0.4">
      <c r="A29" s="250"/>
    </row>
    <row r="31" spans="1:20" x14ac:dyDescent="0.35">
      <c r="A31" s="251"/>
    </row>
    <row r="32" spans="1:20" x14ac:dyDescent="0.35">
      <c r="A32" s="251"/>
    </row>
    <row r="33" spans="1:1" x14ac:dyDescent="0.35">
      <c r="A33" s="251"/>
    </row>
    <row r="34" spans="1:1" x14ac:dyDescent="0.35">
      <c r="A34" s="251"/>
    </row>
    <row r="35" spans="1:1" x14ac:dyDescent="0.35">
      <c r="A35" s="251"/>
    </row>
    <row r="37" spans="1:1" x14ac:dyDescent="0.35">
      <c r="A37" s="251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FF"/>
  </sheetPr>
  <dimension ref="A1:T37"/>
  <sheetViews>
    <sheetView zoomScale="80" zoomScaleNormal="80" workbookViewId="0">
      <selection activeCell="J44" sqref="J44"/>
    </sheetView>
  </sheetViews>
  <sheetFormatPr defaultColWidth="9.1328125" defaultRowHeight="12.75" x14ac:dyDescent="0.35"/>
  <cols>
    <col min="1" max="16384" width="9.1328125" style="246"/>
  </cols>
  <sheetData>
    <row r="1" spans="1:20" ht="13.15" x14ac:dyDescent="0.35">
      <c r="A1" s="245"/>
    </row>
    <row r="2" spans="1:20" x14ac:dyDescent="0.35">
      <c r="A2" s="247"/>
    </row>
    <row r="3" spans="1:20" x14ac:dyDescent="0.35">
      <c r="A3" s="247"/>
    </row>
    <row r="4" spans="1:20" x14ac:dyDescent="0.35">
      <c r="A4" s="247"/>
    </row>
    <row r="5" spans="1:20" x14ac:dyDescent="0.35">
      <c r="A5" s="247"/>
    </row>
    <row r="6" spans="1:20" x14ac:dyDescent="0.35">
      <c r="A6" s="247"/>
    </row>
    <row r="7" spans="1:20" x14ac:dyDescent="0.35">
      <c r="A7" s="247"/>
    </row>
    <row r="8" spans="1:20" x14ac:dyDescent="0.35">
      <c r="A8" s="247"/>
    </row>
    <row r="9" spans="1:20" x14ac:dyDescent="0.35">
      <c r="A9" s="247"/>
    </row>
    <row r="10" spans="1:20" x14ac:dyDescent="0.35">
      <c r="A10" s="248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</row>
    <row r="11" spans="1:20" x14ac:dyDescent="0.35"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</row>
    <row r="12" spans="1:20" x14ac:dyDescent="0.35"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</row>
    <row r="13" spans="1:20" x14ac:dyDescent="0.35"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</row>
    <row r="14" spans="1:20" x14ac:dyDescent="0.35"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</row>
    <row r="15" spans="1:20" x14ac:dyDescent="0.35">
      <c r="B15" s="24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</row>
    <row r="16" spans="1:20" x14ac:dyDescent="0.35">
      <c r="B16" s="24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</row>
    <row r="19" spans="1:20" x14ac:dyDescent="0.35"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</row>
    <row r="20" spans="1:20" x14ac:dyDescent="0.35"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</row>
    <row r="21" spans="1:20" x14ac:dyDescent="0.35"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</row>
    <row r="22" spans="1:20" x14ac:dyDescent="0.35">
      <c r="B22" s="24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</row>
    <row r="23" spans="1:20" x14ac:dyDescent="0.35">
      <c r="B23" s="24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</row>
    <row r="29" spans="1:20" ht="13.15" x14ac:dyDescent="0.4">
      <c r="A29" s="250"/>
    </row>
    <row r="31" spans="1:20" x14ac:dyDescent="0.35">
      <c r="A31" s="251"/>
    </row>
    <row r="32" spans="1:20" x14ac:dyDescent="0.35">
      <c r="A32" s="251"/>
    </row>
    <row r="33" spans="1:1" x14ac:dyDescent="0.35">
      <c r="A33" s="251"/>
    </row>
    <row r="34" spans="1:1" x14ac:dyDescent="0.35">
      <c r="A34" s="251"/>
    </row>
    <row r="35" spans="1:1" x14ac:dyDescent="0.35">
      <c r="A35" s="251"/>
    </row>
    <row r="37" spans="1:1" x14ac:dyDescent="0.35">
      <c r="A37" s="251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L123"/>
  <sheetViews>
    <sheetView zoomScale="90" zoomScaleNormal="90" workbookViewId="0">
      <selection activeCell="Q52" sqref="Q52"/>
    </sheetView>
  </sheetViews>
  <sheetFormatPr defaultColWidth="9.1328125" defaultRowHeight="10.15" x14ac:dyDescent="0.3"/>
  <cols>
    <col min="1" max="1" width="2.796875" style="3" customWidth="1"/>
    <col min="2" max="2" width="55.53125" style="3" customWidth="1"/>
    <col min="3" max="3" width="10.6640625" style="3" customWidth="1"/>
    <col min="4" max="10" width="8.53125" style="3" customWidth="1"/>
    <col min="11" max="16384" width="9.1328125" style="3"/>
  </cols>
  <sheetData>
    <row r="2" spans="2:10" x14ac:dyDescent="0.3">
      <c r="B2" s="4" t="s">
        <v>218</v>
      </c>
      <c r="C2" s="4"/>
      <c r="D2" s="4" t="s">
        <v>10</v>
      </c>
      <c r="E2" s="4"/>
      <c r="F2" s="4"/>
      <c r="G2" s="4"/>
      <c r="H2" s="4"/>
      <c r="I2" s="4"/>
      <c r="J2" s="4"/>
    </row>
    <row r="3" spans="2:10" x14ac:dyDescent="0.3">
      <c r="B3" s="5"/>
      <c r="C3" s="5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/>
    </row>
    <row r="4" spans="2:10" x14ac:dyDescent="0.3">
      <c r="B4" s="7" t="s">
        <v>214</v>
      </c>
      <c r="C4" s="263" t="s">
        <v>9</v>
      </c>
      <c r="D4" s="8">
        <f>Parametre!C13</f>
        <v>2024</v>
      </c>
      <c r="E4" s="8">
        <f>$D$4+D3</f>
        <v>2025</v>
      </c>
      <c r="F4" s="8">
        <f>$D$4+E3</f>
        <v>2026</v>
      </c>
      <c r="G4" s="8">
        <f>$D$4+F3</f>
        <v>2027</v>
      </c>
      <c r="H4" s="8">
        <f t="shared" ref="H4:I4" si="0">$D$4+G3</f>
        <v>2028</v>
      </c>
      <c r="I4" s="8">
        <f t="shared" si="0"/>
        <v>2029</v>
      </c>
      <c r="J4" s="8" t="s">
        <v>466</v>
      </c>
    </row>
    <row r="5" spans="2:10" x14ac:dyDescent="0.3">
      <c r="B5" s="4" t="s">
        <v>53</v>
      </c>
      <c r="C5" s="9">
        <f>SUM(D5:J5)</f>
        <v>0</v>
      </c>
      <c r="D5" s="10"/>
      <c r="E5" s="10"/>
      <c r="F5" s="10"/>
      <c r="G5" s="10"/>
      <c r="H5" s="10"/>
      <c r="I5" s="10"/>
      <c r="J5" s="10"/>
    </row>
    <row r="6" spans="2:10" x14ac:dyDescent="0.3">
      <c r="B6" s="4" t="s">
        <v>32</v>
      </c>
      <c r="C6" s="9">
        <f t="shared" ref="C6:C35" si="1">SUM(D6:J6)</f>
        <v>0</v>
      </c>
      <c r="D6" s="10"/>
      <c r="E6" s="10"/>
      <c r="F6" s="10"/>
      <c r="G6" s="10"/>
      <c r="H6" s="10"/>
      <c r="I6" s="10"/>
      <c r="J6" s="10"/>
    </row>
    <row r="7" spans="2:10" x14ac:dyDescent="0.3">
      <c r="B7" s="4" t="s">
        <v>46</v>
      </c>
      <c r="C7" s="9">
        <f t="shared" si="1"/>
        <v>0</v>
      </c>
      <c r="D7" s="10"/>
      <c r="E7" s="10"/>
      <c r="F7" s="10"/>
      <c r="G7" s="10"/>
      <c r="H7" s="10"/>
      <c r="I7" s="10"/>
      <c r="J7" s="10"/>
    </row>
    <row r="8" spans="2:10" x14ac:dyDescent="0.3">
      <c r="B8" s="4" t="s">
        <v>58</v>
      </c>
      <c r="C8" s="9">
        <f t="shared" si="1"/>
        <v>0</v>
      </c>
      <c r="D8" s="11">
        <f t="shared" ref="D8:J8" si="2">SUM(D9:D27)</f>
        <v>0</v>
      </c>
      <c r="E8" s="11">
        <f t="shared" si="2"/>
        <v>0</v>
      </c>
      <c r="F8" s="11">
        <f t="shared" si="2"/>
        <v>0</v>
      </c>
      <c r="G8" s="11">
        <f t="shared" si="2"/>
        <v>0</v>
      </c>
      <c r="H8" s="11">
        <f t="shared" si="2"/>
        <v>0</v>
      </c>
      <c r="I8" s="11">
        <f t="shared" si="2"/>
        <v>0</v>
      </c>
      <c r="J8" s="11">
        <f t="shared" si="2"/>
        <v>0</v>
      </c>
    </row>
    <row r="9" spans="2:10" x14ac:dyDescent="0.3">
      <c r="B9" s="130" t="s">
        <v>453</v>
      </c>
      <c r="C9" s="131">
        <f t="shared" si="1"/>
        <v>0</v>
      </c>
      <c r="D9" s="132"/>
      <c r="E9" s="132"/>
      <c r="F9" s="132"/>
      <c r="G9" s="132"/>
      <c r="H9" s="132"/>
      <c r="I9" s="132"/>
      <c r="J9" s="132"/>
    </row>
    <row r="10" spans="2:10" x14ac:dyDescent="0.3">
      <c r="B10" s="130" t="s">
        <v>454</v>
      </c>
      <c r="C10" s="131">
        <f t="shared" si="1"/>
        <v>0</v>
      </c>
      <c r="D10" s="132"/>
      <c r="E10" s="132"/>
      <c r="F10" s="132"/>
      <c r="G10" s="132"/>
      <c r="H10" s="132"/>
      <c r="I10" s="132"/>
      <c r="J10" s="132"/>
    </row>
    <row r="11" spans="2:10" x14ac:dyDescent="0.3">
      <c r="B11" s="130" t="s">
        <v>455</v>
      </c>
      <c r="C11" s="131">
        <f t="shared" si="1"/>
        <v>0</v>
      </c>
      <c r="D11" s="132"/>
      <c r="E11" s="132"/>
      <c r="F11" s="132"/>
      <c r="G11" s="132"/>
      <c r="H11" s="132"/>
      <c r="I11" s="132"/>
      <c r="J11" s="132"/>
    </row>
    <row r="12" spans="2:10" x14ac:dyDescent="0.3">
      <c r="B12" s="130" t="s">
        <v>452</v>
      </c>
      <c r="C12" s="131">
        <f t="shared" si="1"/>
        <v>0</v>
      </c>
      <c r="D12" s="132"/>
      <c r="E12" s="132"/>
      <c r="F12" s="132"/>
      <c r="G12" s="132"/>
      <c r="H12" s="132"/>
      <c r="I12" s="132"/>
      <c r="J12" s="132"/>
    </row>
    <row r="13" spans="2:10" x14ac:dyDescent="0.3">
      <c r="B13" s="130" t="s">
        <v>28</v>
      </c>
      <c r="C13" s="131">
        <f>SUM(D13:J13)</f>
        <v>0</v>
      </c>
      <c r="D13" s="132"/>
      <c r="E13" s="132"/>
      <c r="F13" s="132"/>
      <c r="G13" s="132"/>
      <c r="H13" s="132"/>
      <c r="I13" s="132"/>
      <c r="J13" s="132"/>
    </row>
    <row r="14" spans="2:10" x14ac:dyDescent="0.3">
      <c r="B14" s="130" t="s">
        <v>456</v>
      </c>
      <c r="C14" s="131">
        <f t="shared" ref="C14:C24" si="3">SUM(D14:J14)</f>
        <v>0</v>
      </c>
      <c r="D14" s="132"/>
      <c r="E14" s="132"/>
      <c r="F14" s="132"/>
      <c r="G14" s="132"/>
      <c r="H14" s="132"/>
      <c r="I14" s="132"/>
      <c r="J14" s="132"/>
    </row>
    <row r="15" spans="2:10" x14ac:dyDescent="0.3">
      <c r="B15" s="130" t="s">
        <v>457</v>
      </c>
      <c r="C15" s="131">
        <f t="shared" si="3"/>
        <v>0</v>
      </c>
      <c r="D15" s="132"/>
      <c r="E15" s="132"/>
      <c r="F15" s="132"/>
      <c r="G15" s="132"/>
      <c r="H15" s="132"/>
      <c r="I15" s="132"/>
      <c r="J15" s="132"/>
    </row>
    <row r="16" spans="2:10" x14ac:dyDescent="0.3">
      <c r="B16" s="130" t="s">
        <v>458</v>
      </c>
      <c r="C16" s="131">
        <f t="shared" si="3"/>
        <v>0</v>
      </c>
      <c r="D16" s="132"/>
      <c r="E16" s="132"/>
      <c r="F16" s="132"/>
      <c r="G16" s="132"/>
      <c r="H16" s="132"/>
      <c r="I16" s="132"/>
      <c r="J16" s="132"/>
    </row>
    <row r="17" spans="2:12" x14ac:dyDescent="0.3">
      <c r="B17" s="130" t="s">
        <v>459</v>
      </c>
      <c r="C17" s="131">
        <f t="shared" si="3"/>
        <v>0</v>
      </c>
      <c r="D17" s="132"/>
      <c r="E17" s="132"/>
      <c r="F17" s="132"/>
      <c r="G17" s="132"/>
      <c r="H17" s="132"/>
      <c r="I17" s="132"/>
      <c r="J17" s="132"/>
    </row>
    <row r="18" spans="2:12" x14ac:dyDescent="0.3">
      <c r="B18" s="130" t="s">
        <v>460</v>
      </c>
      <c r="C18" s="131">
        <f t="shared" si="3"/>
        <v>0</v>
      </c>
      <c r="D18" s="132"/>
      <c r="E18" s="132"/>
      <c r="F18" s="132"/>
      <c r="G18" s="132"/>
      <c r="H18" s="132"/>
      <c r="I18" s="132"/>
      <c r="J18" s="132"/>
    </row>
    <row r="19" spans="2:12" x14ac:dyDescent="0.3">
      <c r="B19" s="130" t="s">
        <v>461</v>
      </c>
      <c r="C19" s="131">
        <f t="shared" si="3"/>
        <v>0</v>
      </c>
      <c r="D19" s="132"/>
      <c r="E19" s="132"/>
      <c r="F19" s="132"/>
      <c r="G19" s="132"/>
      <c r="H19" s="132"/>
      <c r="I19" s="132"/>
      <c r="J19" s="132"/>
    </row>
    <row r="20" spans="2:12" x14ac:dyDescent="0.3">
      <c r="B20" s="130" t="s">
        <v>462</v>
      </c>
      <c r="C20" s="131">
        <f t="shared" si="3"/>
        <v>0</v>
      </c>
      <c r="D20" s="132"/>
      <c r="E20" s="132"/>
      <c r="F20" s="132"/>
      <c r="G20" s="132"/>
      <c r="H20" s="132"/>
      <c r="I20" s="132"/>
      <c r="J20" s="132"/>
    </row>
    <row r="21" spans="2:12" x14ac:dyDescent="0.3">
      <c r="B21" s="130" t="s">
        <v>449</v>
      </c>
      <c r="C21" s="131">
        <f t="shared" si="3"/>
        <v>0</v>
      </c>
      <c r="D21" s="132"/>
      <c r="E21" s="132"/>
      <c r="F21" s="132"/>
      <c r="G21" s="132"/>
      <c r="H21" s="132"/>
      <c r="I21" s="132"/>
      <c r="J21" s="132"/>
    </row>
    <row r="22" spans="2:12" x14ac:dyDescent="0.3">
      <c r="B22" s="130" t="s">
        <v>751</v>
      </c>
      <c r="C22" s="131">
        <f t="shared" si="3"/>
        <v>0</v>
      </c>
      <c r="D22" s="132"/>
      <c r="E22" s="132"/>
      <c r="F22" s="132"/>
      <c r="G22" s="132"/>
      <c r="H22" s="132"/>
      <c r="I22" s="132"/>
      <c r="J22" s="132"/>
    </row>
    <row r="23" spans="2:12" x14ac:dyDescent="0.3">
      <c r="B23" s="130" t="s">
        <v>463</v>
      </c>
      <c r="C23" s="131">
        <f t="shared" si="3"/>
        <v>0</v>
      </c>
      <c r="D23" s="132"/>
      <c r="E23" s="132"/>
      <c r="F23" s="132"/>
      <c r="G23" s="132"/>
      <c r="H23" s="132"/>
      <c r="I23" s="132"/>
      <c r="J23" s="132"/>
    </row>
    <row r="24" spans="2:12" x14ac:dyDescent="0.3">
      <c r="B24" s="130" t="s">
        <v>464</v>
      </c>
      <c r="C24" s="131">
        <f t="shared" si="3"/>
        <v>0</v>
      </c>
      <c r="D24" s="132"/>
      <c r="E24" s="132"/>
      <c r="F24" s="132"/>
      <c r="G24" s="132"/>
      <c r="H24" s="132"/>
      <c r="I24" s="132"/>
      <c r="J24" s="132"/>
    </row>
    <row r="25" spans="2:12" x14ac:dyDescent="0.3">
      <c r="B25" s="130" t="s">
        <v>465</v>
      </c>
      <c r="C25" s="131">
        <f t="shared" si="1"/>
        <v>0</v>
      </c>
      <c r="D25" s="132"/>
      <c r="E25" s="132"/>
      <c r="F25" s="132"/>
      <c r="G25" s="132"/>
      <c r="H25" s="132"/>
      <c r="I25" s="132"/>
      <c r="J25" s="132"/>
    </row>
    <row r="26" spans="2:12" ht="10.5" x14ac:dyDescent="0.35">
      <c r="B26" s="130" t="s">
        <v>43</v>
      </c>
      <c r="C26" s="131">
        <f t="shared" si="1"/>
        <v>0</v>
      </c>
      <c r="D26" s="132"/>
      <c r="E26" s="132"/>
      <c r="F26" s="132"/>
      <c r="G26" s="132"/>
      <c r="H26" s="132"/>
      <c r="I26" s="132"/>
      <c r="J26" s="132"/>
      <c r="L26" s="134" t="s">
        <v>411</v>
      </c>
    </row>
    <row r="27" spans="2:12" ht="10.5" x14ac:dyDescent="0.35">
      <c r="B27" s="130" t="s">
        <v>59</v>
      </c>
      <c r="C27" s="131">
        <f t="shared" si="1"/>
        <v>0</v>
      </c>
      <c r="D27" s="132"/>
      <c r="E27" s="132"/>
      <c r="F27" s="132"/>
      <c r="G27" s="132"/>
      <c r="H27" s="132"/>
      <c r="I27" s="132"/>
      <c r="J27" s="132"/>
      <c r="L27" s="134"/>
    </row>
    <row r="28" spans="2:12" x14ac:dyDescent="0.3">
      <c r="B28" s="4" t="s">
        <v>45</v>
      </c>
      <c r="C28" s="9">
        <f t="shared" si="1"/>
        <v>0</v>
      </c>
      <c r="D28" s="10"/>
      <c r="E28" s="10"/>
      <c r="F28" s="10"/>
      <c r="G28" s="10"/>
      <c r="H28" s="10"/>
      <c r="I28" s="10"/>
      <c r="J28" s="10"/>
    </row>
    <row r="29" spans="2:12" x14ac:dyDescent="0.3">
      <c r="B29" s="4" t="s">
        <v>60</v>
      </c>
      <c r="C29" s="9">
        <f t="shared" si="1"/>
        <v>0</v>
      </c>
      <c r="D29" s="10"/>
      <c r="E29" s="10"/>
      <c r="F29" s="10"/>
      <c r="G29" s="10"/>
      <c r="H29" s="10"/>
      <c r="I29" s="10"/>
      <c r="J29" s="10"/>
    </row>
    <row r="30" spans="2:12" s="14" customFormat="1" x14ac:dyDescent="0.3">
      <c r="B30" s="12" t="s">
        <v>238</v>
      </c>
      <c r="C30" s="13">
        <f t="shared" si="1"/>
        <v>0</v>
      </c>
      <c r="D30" s="13">
        <f t="shared" ref="D30:J30" si="4">SUM(D5:D8,D28:D29)</f>
        <v>0</v>
      </c>
      <c r="E30" s="13">
        <f t="shared" si="4"/>
        <v>0</v>
      </c>
      <c r="F30" s="13">
        <f t="shared" si="4"/>
        <v>0</v>
      </c>
      <c r="G30" s="13">
        <f t="shared" si="4"/>
        <v>0</v>
      </c>
      <c r="H30" s="13">
        <f t="shared" si="4"/>
        <v>0</v>
      </c>
      <c r="I30" s="13">
        <f t="shared" si="4"/>
        <v>0</v>
      </c>
      <c r="J30" s="13">
        <f t="shared" si="4"/>
        <v>0</v>
      </c>
    </row>
    <row r="31" spans="2:12" x14ac:dyDescent="0.3">
      <c r="B31" s="4" t="s">
        <v>54</v>
      </c>
      <c r="C31" s="9">
        <f t="shared" si="1"/>
        <v>0</v>
      </c>
      <c r="D31" s="10"/>
      <c r="E31" s="10"/>
      <c r="F31" s="10"/>
      <c r="G31" s="10"/>
      <c r="H31" s="10"/>
      <c r="I31" s="10"/>
      <c r="J31" s="10"/>
    </row>
    <row r="32" spans="2:12" x14ac:dyDescent="0.3">
      <c r="B32" s="4" t="s">
        <v>236</v>
      </c>
      <c r="C32" s="9">
        <f t="shared" si="1"/>
        <v>0</v>
      </c>
      <c r="D32" s="10"/>
      <c r="E32" s="10"/>
      <c r="F32" s="10"/>
      <c r="G32" s="10"/>
      <c r="H32" s="10"/>
      <c r="I32" s="10"/>
      <c r="J32" s="10"/>
    </row>
    <row r="33" spans="2:12" ht="11.25" customHeight="1" x14ac:dyDescent="0.3">
      <c r="B33" s="12" t="s">
        <v>237</v>
      </c>
      <c r="C33" s="15">
        <f t="shared" si="1"/>
        <v>0</v>
      </c>
      <c r="D33" s="15">
        <f>SUM(D30:D32)</f>
        <v>0</v>
      </c>
      <c r="E33" s="15">
        <f t="shared" ref="E33:J33" si="5">SUM(E30:E32)</f>
        <v>0</v>
      </c>
      <c r="F33" s="15">
        <f t="shared" si="5"/>
        <v>0</v>
      </c>
      <c r="G33" s="15">
        <f t="shared" si="5"/>
        <v>0</v>
      </c>
      <c r="H33" s="15">
        <f t="shared" si="5"/>
        <v>0</v>
      </c>
      <c r="I33" s="15">
        <f t="shared" si="5"/>
        <v>0</v>
      </c>
      <c r="J33" s="15">
        <f t="shared" si="5"/>
        <v>0</v>
      </c>
    </row>
    <row r="34" spans="2:12" x14ac:dyDescent="0.3">
      <c r="B34" s="4" t="s">
        <v>61</v>
      </c>
      <c r="C34" s="9">
        <f t="shared" si="1"/>
        <v>0</v>
      </c>
      <c r="D34" s="10"/>
      <c r="E34" s="10"/>
      <c r="F34" s="10"/>
      <c r="G34" s="10"/>
      <c r="H34" s="10"/>
      <c r="I34" s="10"/>
      <c r="J34" s="10"/>
    </row>
    <row r="35" spans="2:12" x14ac:dyDescent="0.3">
      <c r="B35" s="5" t="s">
        <v>215</v>
      </c>
      <c r="C35" s="15">
        <f t="shared" si="1"/>
        <v>0</v>
      </c>
      <c r="D35" s="15">
        <f t="shared" ref="D35:J35" si="6">SUM(D33:D34)</f>
        <v>0</v>
      </c>
      <c r="E35" s="15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</row>
    <row r="36" spans="2:12" x14ac:dyDescent="0.3">
      <c r="C36" s="16"/>
      <c r="D36" s="16"/>
      <c r="E36" s="16"/>
      <c r="F36" s="16"/>
      <c r="G36" s="16"/>
      <c r="H36" s="16"/>
      <c r="I36" s="16"/>
      <c r="J36" s="16"/>
    </row>
    <row r="37" spans="2:12" ht="10.5" x14ac:dyDescent="0.35">
      <c r="B37" s="264" t="s">
        <v>216</v>
      </c>
      <c r="C37" s="265">
        <f>SUM(D37:J37)</f>
        <v>0</v>
      </c>
      <c r="D37" s="265"/>
      <c r="E37" s="265"/>
      <c r="F37" s="265"/>
      <c r="G37" s="265"/>
      <c r="H37" s="265"/>
      <c r="I37" s="265"/>
      <c r="J37" s="265"/>
      <c r="L37" s="134" t="s">
        <v>467</v>
      </c>
    </row>
    <row r="38" spans="2:12" x14ac:dyDescent="0.3">
      <c r="B38" s="264" t="s">
        <v>217</v>
      </c>
      <c r="C38" s="265">
        <f>SUM(D38:J38)</f>
        <v>0</v>
      </c>
      <c r="D38" s="265">
        <f>D35-D37</f>
        <v>0</v>
      </c>
      <c r="E38" s="265">
        <f>E35-E37</f>
        <v>0</v>
      </c>
      <c r="F38" s="265">
        <f>F35-F37</f>
        <v>0</v>
      </c>
      <c r="G38" s="265">
        <f>G35-G37</f>
        <v>0</v>
      </c>
      <c r="H38" s="265">
        <f>H35-H37</f>
        <v>0</v>
      </c>
      <c r="I38" s="265">
        <f>I35-I37</f>
        <v>0</v>
      </c>
      <c r="J38" s="265">
        <f>J35-J37</f>
        <v>0</v>
      </c>
    </row>
    <row r="39" spans="2:12" x14ac:dyDescent="0.3">
      <c r="B39" s="18" t="s">
        <v>62</v>
      </c>
    </row>
    <row r="41" spans="2:12" x14ac:dyDescent="0.3">
      <c r="B41" s="4"/>
      <c r="C41" s="4"/>
      <c r="D41" s="4" t="s">
        <v>10</v>
      </c>
      <c r="E41" s="4"/>
      <c r="F41" s="4"/>
      <c r="G41" s="4"/>
      <c r="H41" s="4"/>
      <c r="I41" s="4"/>
      <c r="J41" s="4"/>
      <c r="L41" s="3" t="s">
        <v>212</v>
      </c>
    </row>
    <row r="42" spans="2:12" x14ac:dyDescent="0.3">
      <c r="B42" s="5"/>
      <c r="C42" s="5"/>
      <c r="D42" s="6">
        <v>1</v>
      </c>
      <c r="E42" s="6">
        <v>2</v>
      </c>
      <c r="F42" s="6">
        <v>3</v>
      </c>
      <c r="G42" s="6">
        <v>4</v>
      </c>
      <c r="H42" s="6">
        <v>5</v>
      </c>
      <c r="I42" s="6">
        <v>6</v>
      </c>
      <c r="J42" s="6"/>
      <c r="L42" s="3" t="s">
        <v>213</v>
      </c>
    </row>
    <row r="43" spans="2:12" x14ac:dyDescent="0.3">
      <c r="B43" s="7" t="s">
        <v>47</v>
      </c>
      <c r="C43" s="263" t="s">
        <v>9</v>
      </c>
      <c r="D43" s="8">
        <f>D4</f>
        <v>2024</v>
      </c>
      <c r="E43" s="8">
        <f>E4</f>
        <v>2025</v>
      </c>
      <c r="F43" s="8">
        <f>F4</f>
        <v>2026</v>
      </c>
      <c r="G43" s="8">
        <f>G4</f>
        <v>2027</v>
      </c>
      <c r="H43" s="8">
        <f>H4</f>
        <v>2028</v>
      </c>
      <c r="I43" s="8">
        <f>I4</f>
        <v>2029</v>
      </c>
      <c r="J43" s="8" t="str">
        <f>J4</f>
        <v>...</v>
      </c>
    </row>
    <row r="44" spans="2:12" s="2" customFormat="1" x14ac:dyDescent="0.3">
      <c r="B44" s="4" t="s">
        <v>53</v>
      </c>
      <c r="C44" s="11">
        <f t="shared" ref="C44:C69" si="7">SUM(D44:J44)</f>
        <v>0</v>
      </c>
      <c r="D44" s="11">
        <f>D5*Parametre!$C$108</f>
        <v>0</v>
      </c>
      <c r="E44" s="11">
        <f>E5*Parametre!$C$108</f>
        <v>0</v>
      </c>
      <c r="F44" s="11">
        <f>F5*Parametre!$C$108</f>
        <v>0</v>
      </c>
      <c r="G44" s="11">
        <f>G5*Parametre!$C$108</f>
        <v>0</v>
      </c>
      <c r="H44" s="11">
        <f>H5*Parametre!$C$108</f>
        <v>0</v>
      </c>
      <c r="I44" s="11">
        <f>I5*Parametre!$C$108</f>
        <v>0</v>
      </c>
      <c r="J44" s="11">
        <f>J5*Parametre!$C$108</f>
        <v>0</v>
      </c>
    </row>
    <row r="45" spans="2:12" s="2" customFormat="1" x14ac:dyDescent="0.3">
      <c r="B45" s="17" t="s">
        <v>32</v>
      </c>
      <c r="C45" s="11">
        <f t="shared" si="7"/>
        <v>0</v>
      </c>
      <c r="D45" s="11">
        <f>D6*Parametre!$C$105</f>
        <v>0</v>
      </c>
      <c r="E45" s="11">
        <f>E6*Parametre!$C$105</f>
        <v>0</v>
      </c>
      <c r="F45" s="11">
        <f>F6*Parametre!$C$105</f>
        <v>0</v>
      </c>
      <c r="G45" s="11">
        <f>G6*Parametre!$C$105</f>
        <v>0</v>
      </c>
      <c r="H45" s="11">
        <f>H6*Parametre!$C$105</f>
        <v>0</v>
      </c>
      <c r="I45" s="11">
        <f>I6*Parametre!$C$105</f>
        <v>0</v>
      </c>
      <c r="J45" s="11">
        <f>J6*Parametre!$C$105</f>
        <v>0</v>
      </c>
      <c r="L45" s="2" t="s">
        <v>211</v>
      </c>
    </row>
    <row r="46" spans="2:12" s="2" customFormat="1" x14ac:dyDescent="0.3">
      <c r="B46" s="17" t="s">
        <v>46</v>
      </c>
      <c r="C46" s="11">
        <f t="shared" si="7"/>
        <v>0</v>
      </c>
      <c r="D46" s="11">
        <f>D7*Parametre!$C$108</f>
        <v>0</v>
      </c>
      <c r="E46" s="11">
        <f>E7*Parametre!$C$108</f>
        <v>0</v>
      </c>
      <c r="F46" s="11">
        <f>F7*Parametre!$C$108</f>
        <v>0</v>
      </c>
      <c r="G46" s="11">
        <f>G7*Parametre!$C$108</f>
        <v>0</v>
      </c>
      <c r="H46" s="11">
        <f>H7*Parametre!$C$108</f>
        <v>0</v>
      </c>
      <c r="I46" s="11">
        <f>I7*Parametre!$C$108</f>
        <v>0</v>
      </c>
      <c r="J46" s="11">
        <f>J7*Parametre!$C$108</f>
        <v>0</v>
      </c>
    </row>
    <row r="47" spans="2:12" s="2" customFormat="1" x14ac:dyDescent="0.3">
      <c r="B47" s="4" t="s">
        <v>58</v>
      </c>
      <c r="C47" s="11">
        <f t="shared" si="7"/>
        <v>0</v>
      </c>
      <c r="D47" s="11">
        <f>SUM(D48:D66)</f>
        <v>0</v>
      </c>
      <c r="E47" s="11">
        <f t="shared" ref="E47:J47" si="8">SUM(E48:E66)</f>
        <v>0</v>
      </c>
      <c r="F47" s="11">
        <f t="shared" si="8"/>
        <v>0</v>
      </c>
      <c r="G47" s="11">
        <f t="shared" si="8"/>
        <v>0</v>
      </c>
      <c r="H47" s="11">
        <f t="shared" si="8"/>
        <v>0</v>
      </c>
      <c r="I47" s="11">
        <f t="shared" si="8"/>
        <v>0</v>
      </c>
      <c r="J47" s="11">
        <f t="shared" si="8"/>
        <v>0</v>
      </c>
    </row>
    <row r="48" spans="2:12" s="2" customFormat="1" x14ac:dyDescent="0.3">
      <c r="B48" s="130" t="s">
        <v>453</v>
      </c>
      <c r="C48" s="133">
        <f t="shared" si="7"/>
        <v>0</v>
      </c>
      <c r="D48" s="133">
        <f>D9*Parametre!$C$108</f>
        <v>0</v>
      </c>
      <c r="E48" s="133">
        <f>E9*Parametre!$C$108</f>
        <v>0</v>
      </c>
      <c r="F48" s="133">
        <f>F9*Parametre!$C$108</f>
        <v>0</v>
      </c>
      <c r="G48" s="133">
        <f>G9*Parametre!$C$108</f>
        <v>0</v>
      </c>
      <c r="H48" s="133">
        <f>H9*Parametre!$C$108</f>
        <v>0</v>
      </c>
      <c r="I48" s="133">
        <f>I9*Parametre!$C$108</f>
        <v>0</v>
      </c>
      <c r="J48" s="133">
        <f>J9*Parametre!$C$108</f>
        <v>0</v>
      </c>
    </row>
    <row r="49" spans="2:10" s="2" customFormat="1" x14ac:dyDescent="0.3">
      <c r="B49" s="130" t="s">
        <v>454</v>
      </c>
      <c r="C49" s="133">
        <f t="shared" si="7"/>
        <v>0</v>
      </c>
      <c r="D49" s="133">
        <f>D10*Parametre!$C$108</f>
        <v>0</v>
      </c>
      <c r="E49" s="133">
        <f>E10*Parametre!$C$108</f>
        <v>0</v>
      </c>
      <c r="F49" s="133">
        <f>F10*Parametre!$C$108</f>
        <v>0</v>
      </c>
      <c r="G49" s="133">
        <f>G10*Parametre!$C$108</f>
        <v>0</v>
      </c>
      <c r="H49" s="133">
        <f>H10*Parametre!$C$108</f>
        <v>0</v>
      </c>
      <c r="I49" s="133">
        <f>I10*Parametre!$C$108</f>
        <v>0</v>
      </c>
      <c r="J49" s="133">
        <f>J10*Parametre!$C$108</f>
        <v>0</v>
      </c>
    </row>
    <row r="50" spans="2:10" s="2" customFormat="1" x14ac:dyDescent="0.3">
      <c r="B50" s="130" t="s">
        <v>455</v>
      </c>
      <c r="C50" s="131">
        <f>SUM(D50:J50)</f>
        <v>0</v>
      </c>
      <c r="D50" s="133">
        <f>D11*Parametre!$C$108</f>
        <v>0</v>
      </c>
      <c r="E50" s="133">
        <f>E11*Parametre!$C$108</f>
        <v>0</v>
      </c>
      <c r="F50" s="133">
        <f>F11*Parametre!$C$108</f>
        <v>0</v>
      </c>
      <c r="G50" s="133">
        <f>G11*Parametre!$C$108</f>
        <v>0</v>
      </c>
      <c r="H50" s="133">
        <f>H11*Parametre!$C$108</f>
        <v>0</v>
      </c>
      <c r="I50" s="133">
        <f>I11*Parametre!$C$108</f>
        <v>0</v>
      </c>
      <c r="J50" s="133">
        <f>J11*Parametre!$C$108</f>
        <v>0</v>
      </c>
    </row>
    <row r="51" spans="2:10" s="2" customFormat="1" x14ac:dyDescent="0.3">
      <c r="B51" s="130" t="s">
        <v>452</v>
      </c>
      <c r="C51" s="133">
        <f t="shared" si="7"/>
        <v>0</v>
      </c>
      <c r="D51" s="133">
        <f>D12*Parametre!$C$108</f>
        <v>0</v>
      </c>
      <c r="E51" s="133">
        <f>E12*Parametre!$C$108</f>
        <v>0</v>
      </c>
      <c r="F51" s="133">
        <f>F12*Parametre!$C$108</f>
        <v>0</v>
      </c>
      <c r="G51" s="133">
        <f>G12*Parametre!$C$108</f>
        <v>0</v>
      </c>
      <c r="H51" s="133">
        <f>H12*Parametre!$C$108</f>
        <v>0</v>
      </c>
      <c r="I51" s="133">
        <f>I12*Parametre!$C$108</f>
        <v>0</v>
      </c>
      <c r="J51" s="133">
        <f>J12*Parametre!$C$108</f>
        <v>0</v>
      </c>
    </row>
    <row r="52" spans="2:10" s="2" customFormat="1" x14ac:dyDescent="0.3">
      <c r="B52" s="130" t="s">
        <v>28</v>
      </c>
      <c r="C52" s="133">
        <f t="shared" si="7"/>
        <v>0</v>
      </c>
      <c r="D52" s="133">
        <f>D13*Parametre!$C$108</f>
        <v>0</v>
      </c>
      <c r="E52" s="133">
        <f>E13*Parametre!$C$108</f>
        <v>0</v>
      </c>
      <c r="F52" s="133">
        <f>F13*Parametre!$C$108</f>
        <v>0</v>
      </c>
      <c r="G52" s="133">
        <f>G13*Parametre!$C$108</f>
        <v>0</v>
      </c>
      <c r="H52" s="133">
        <f>H13*Parametre!$C$108</f>
        <v>0</v>
      </c>
      <c r="I52" s="133">
        <f>I13*Parametre!$C$108</f>
        <v>0</v>
      </c>
      <c r="J52" s="133">
        <f>J13*Parametre!$C$108</f>
        <v>0</v>
      </c>
    </row>
    <row r="53" spans="2:10" s="2" customFormat="1" x14ac:dyDescent="0.3">
      <c r="B53" s="130" t="s">
        <v>456</v>
      </c>
      <c r="C53" s="133">
        <f t="shared" si="7"/>
        <v>0</v>
      </c>
      <c r="D53" s="133">
        <f>D14*Parametre!$C$108</f>
        <v>0</v>
      </c>
      <c r="E53" s="133">
        <f>E14*Parametre!$C$108</f>
        <v>0</v>
      </c>
      <c r="F53" s="133">
        <f>F14*Parametre!$C$108</f>
        <v>0</v>
      </c>
      <c r="G53" s="133">
        <f>G14*Parametre!$C$108</f>
        <v>0</v>
      </c>
      <c r="H53" s="133">
        <f>H14*Parametre!$C$108</f>
        <v>0</v>
      </c>
      <c r="I53" s="133">
        <f>I14*Parametre!$C$108</f>
        <v>0</v>
      </c>
      <c r="J53" s="133">
        <f>J14*Parametre!$C$108</f>
        <v>0</v>
      </c>
    </row>
    <row r="54" spans="2:10" s="2" customFormat="1" x14ac:dyDescent="0.3">
      <c r="B54" s="130" t="s">
        <v>457</v>
      </c>
      <c r="C54" s="133">
        <f t="shared" si="7"/>
        <v>0</v>
      </c>
      <c r="D54" s="133">
        <f>D15*Parametre!$C$108</f>
        <v>0</v>
      </c>
      <c r="E54" s="133">
        <f>E15*Parametre!$C$108</f>
        <v>0</v>
      </c>
      <c r="F54" s="133">
        <f>F15*Parametre!$C$108</f>
        <v>0</v>
      </c>
      <c r="G54" s="133">
        <f>G15*Parametre!$C$108</f>
        <v>0</v>
      </c>
      <c r="H54" s="133">
        <f>H15*Parametre!$C$108</f>
        <v>0</v>
      </c>
      <c r="I54" s="133">
        <f>I15*Parametre!$C$108</f>
        <v>0</v>
      </c>
      <c r="J54" s="133">
        <f>J15*Parametre!$C$108</f>
        <v>0</v>
      </c>
    </row>
    <row r="55" spans="2:10" s="2" customFormat="1" x14ac:dyDescent="0.3">
      <c r="B55" s="130" t="s">
        <v>458</v>
      </c>
      <c r="C55" s="133">
        <f t="shared" si="7"/>
        <v>0</v>
      </c>
      <c r="D55" s="133">
        <f>D16*Parametre!$C$108</f>
        <v>0</v>
      </c>
      <c r="E55" s="133">
        <f>E16*Parametre!$C$108</f>
        <v>0</v>
      </c>
      <c r="F55" s="133">
        <f>F16*Parametre!$C$108</f>
        <v>0</v>
      </c>
      <c r="G55" s="133">
        <f>G16*Parametre!$C$108</f>
        <v>0</v>
      </c>
      <c r="H55" s="133">
        <f>H16*Parametre!$C$108</f>
        <v>0</v>
      </c>
      <c r="I55" s="133">
        <f>I16*Parametre!$C$108</f>
        <v>0</v>
      </c>
      <c r="J55" s="133">
        <f>J16*Parametre!$C$108</f>
        <v>0</v>
      </c>
    </row>
    <row r="56" spans="2:10" s="2" customFormat="1" x14ac:dyDescent="0.3">
      <c r="B56" s="130" t="s">
        <v>459</v>
      </c>
      <c r="C56" s="133">
        <f t="shared" si="7"/>
        <v>0</v>
      </c>
      <c r="D56" s="133">
        <f>D17*Parametre!$C$108</f>
        <v>0</v>
      </c>
      <c r="E56" s="133">
        <f>E17*Parametre!$C$108</f>
        <v>0</v>
      </c>
      <c r="F56" s="133">
        <f>F17*Parametre!$C$108</f>
        <v>0</v>
      </c>
      <c r="G56" s="133">
        <f>G17*Parametre!$C$108</f>
        <v>0</v>
      </c>
      <c r="H56" s="133">
        <f>H17*Parametre!$C$108</f>
        <v>0</v>
      </c>
      <c r="I56" s="133">
        <f>I17*Parametre!$C$108</f>
        <v>0</v>
      </c>
      <c r="J56" s="133">
        <f>J17*Parametre!$C$108</f>
        <v>0</v>
      </c>
    </row>
    <row r="57" spans="2:10" s="2" customFormat="1" x14ac:dyDescent="0.3">
      <c r="B57" s="130" t="s">
        <v>460</v>
      </c>
      <c r="C57" s="133">
        <f t="shared" si="7"/>
        <v>0</v>
      </c>
      <c r="D57" s="133">
        <f>D18*Parametre!$C$108</f>
        <v>0</v>
      </c>
      <c r="E57" s="133">
        <f>E18*Parametre!$C$108</f>
        <v>0</v>
      </c>
      <c r="F57" s="133">
        <f>F18*Parametre!$C$108</f>
        <v>0</v>
      </c>
      <c r="G57" s="133">
        <f>G18*Parametre!$C$108</f>
        <v>0</v>
      </c>
      <c r="H57" s="133">
        <f>H18*Parametre!$C$108</f>
        <v>0</v>
      </c>
      <c r="I57" s="133">
        <f>I18*Parametre!$C$108</f>
        <v>0</v>
      </c>
      <c r="J57" s="133">
        <f>J18*Parametre!$C$108</f>
        <v>0</v>
      </c>
    </row>
    <row r="58" spans="2:10" s="2" customFormat="1" x14ac:dyDescent="0.3">
      <c r="B58" s="130" t="s">
        <v>461</v>
      </c>
      <c r="C58" s="133">
        <f t="shared" si="7"/>
        <v>0</v>
      </c>
      <c r="D58" s="133">
        <f>D19*Parametre!$C$108</f>
        <v>0</v>
      </c>
      <c r="E58" s="133">
        <f>E19*Parametre!$C$108</f>
        <v>0</v>
      </c>
      <c r="F58" s="133">
        <f>F19*Parametre!$C$108</f>
        <v>0</v>
      </c>
      <c r="G58" s="133">
        <f>G19*Parametre!$C$108</f>
        <v>0</v>
      </c>
      <c r="H58" s="133">
        <f>H19*Parametre!$C$108</f>
        <v>0</v>
      </c>
      <c r="I58" s="133">
        <f>I19*Parametre!$C$108</f>
        <v>0</v>
      </c>
      <c r="J58" s="133">
        <f>J19*Parametre!$C$108</f>
        <v>0</v>
      </c>
    </row>
    <row r="59" spans="2:10" s="2" customFormat="1" x14ac:dyDescent="0.3">
      <c r="B59" s="130" t="s">
        <v>462</v>
      </c>
      <c r="C59" s="133">
        <f t="shared" si="7"/>
        <v>0</v>
      </c>
      <c r="D59" s="133">
        <f>D20*Parametre!$C$108</f>
        <v>0</v>
      </c>
      <c r="E59" s="133">
        <f>E20*Parametre!$C$108</f>
        <v>0</v>
      </c>
      <c r="F59" s="133">
        <f>F20*Parametre!$C$108</f>
        <v>0</v>
      </c>
      <c r="G59" s="133">
        <f>G20*Parametre!$C$108</f>
        <v>0</v>
      </c>
      <c r="H59" s="133">
        <f>H20*Parametre!$C$108</f>
        <v>0</v>
      </c>
      <c r="I59" s="133">
        <f>I20*Parametre!$C$108</f>
        <v>0</v>
      </c>
      <c r="J59" s="133">
        <f>J20*Parametre!$C$108</f>
        <v>0</v>
      </c>
    </row>
    <row r="60" spans="2:10" s="2" customFormat="1" x14ac:dyDescent="0.3">
      <c r="B60" s="130" t="s">
        <v>449</v>
      </c>
      <c r="C60" s="133">
        <f t="shared" si="7"/>
        <v>0</v>
      </c>
      <c r="D60" s="133">
        <f>D21*Parametre!$C$108</f>
        <v>0</v>
      </c>
      <c r="E60" s="133">
        <f>E21*Parametre!$C$108</f>
        <v>0</v>
      </c>
      <c r="F60" s="133">
        <f>F21*Parametre!$C$108</f>
        <v>0</v>
      </c>
      <c r="G60" s="133">
        <f>G21*Parametre!$C$108</f>
        <v>0</v>
      </c>
      <c r="H60" s="133">
        <f>H21*Parametre!$C$108</f>
        <v>0</v>
      </c>
      <c r="I60" s="133">
        <f>I21*Parametre!$C$108</f>
        <v>0</v>
      </c>
      <c r="J60" s="133">
        <f>J21*Parametre!$C$108</f>
        <v>0</v>
      </c>
    </row>
    <row r="61" spans="2:10" s="2" customFormat="1" x14ac:dyDescent="0.3">
      <c r="B61" s="130" t="s">
        <v>751</v>
      </c>
      <c r="C61" s="133">
        <f t="shared" si="7"/>
        <v>0</v>
      </c>
      <c r="D61" s="133">
        <f>D22*Parametre!$C$108</f>
        <v>0</v>
      </c>
      <c r="E61" s="133">
        <f>E22*Parametre!$C$108</f>
        <v>0</v>
      </c>
      <c r="F61" s="133">
        <f>F22*Parametre!$C$108</f>
        <v>0</v>
      </c>
      <c r="G61" s="133">
        <f>G22*Parametre!$C$108</f>
        <v>0</v>
      </c>
      <c r="H61" s="133">
        <f>H22*Parametre!$C$108</f>
        <v>0</v>
      </c>
      <c r="I61" s="133">
        <f>I22*Parametre!$C$108</f>
        <v>0</v>
      </c>
      <c r="J61" s="133">
        <f>J22*Parametre!$C$108</f>
        <v>0</v>
      </c>
    </row>
    <row r="62" spans="2:10" s="2" customFormat="1" x14ac:dyDescent="0.3">
      <c r="B62" s="130" t="s">
        <v>463</v>
      </c>
      <c r="C62" s="133">
        <f t="shared" si="7"/>
        <v>0</v>
      </c>
      <c r="D62" s="133">
        <f>D23*Parametre!$C$108</f>
        <v>0</v>
      </c>
      <c r="E62" s="133">
        <f>E23*Parametre!$C$108</f>
        <v>0</v>
      </c>
      <c r="F62" s="133">
        <f>F23*Parametre!$C$108</f>
        <v>0</v>
      </c>
      <c r="G62" s="133">
        <f>G23*Parametre!$C$108</f>
        <v>0</v>
      </c>
      <c r="H62" s="133">
        <f>H23*Parametre!$C$108</f>
        <v>0</v>
      </c>
      <c r="I62" s="133">
        <f>I23*Parametre!$C$108</f>
        <v>0</v>
      </c>
      <c r="J62" s="133">
        <f>J23*Parametre!$C$108</f>
        <v>0</v>
      </c>
    </row>
    <row r="63" spans="2:10" s="2" customFormat="1" x14ac:dyDescent="0.3">
      <c r="B63" s="130" t="s">
        <v>464</v>
      </c>
      <c r="C63" s="133">
        <f t="shared" si="7"/>
        <v>0</v>
      </c>
      <c r="D63" s="133">
        <f>D24*Parametre!$C$108</f>
        <v>0</v>
      </c>
      <c r="E63" s="133">
        <f>E24*Parametre!$C$108</f>
        <v>0</v>
      </c>
      <c r="F63" s="133">
        <f>F24*Parametre!$C$108</f>
        <v>0</v>
      </c>
      <c r="G63" s="133">
        <f>G24*Parametre!$C$108</f>
        <v>0</v>
      </c>
      <c r="H63" s="133">
        <f>H24*Parametre!$C$108</f>
        <v>0</v>
      </c>
      <c r="I63" s="133">
        <f>I24*Parametre!$C$108</f>
        <v>0</v>
      </c>
      <c r="J63" s="133">
        <f>J24*Parametre!$C$108</f>
        <v>0</v>
      </c>
    </row>
    <row r="64" spans="2:10" s="2" customFormat="1" x14ac:dyDescent="0.3">
      <c r="B64" s="130" t="s">
        <v>465</v>
      </c>
      <c r="C64" s="133">
        <f t="shared" si="7"/>
        <v>0</v>
      </c>
      <c r="D64" s="133">
        <f>D25*Parametre!$C$108</f>
        <v>0</v>
      </c>
      <c r="E64" s="133">
        <f>E25*Parametre!$C$108</f>
        <v>0</v>
      </c>
      <c r="F64" s="133">
        <f>F25*Parametre!$C$108</f>
        <v>0</v>
      </c>
      <c r="G64" s="133">
        <f>G25*Parametre!$C$108</f>
        <v>0</v>
      </c>
      <c r="H64" s="133">
        <f>H25*Parametre!$C$108</f>
        <v>0</v>
      </c>
      <c r="I64" s="133">
        <f>I25*Parametre!$C$108</f>
        <v>0</v>
      </c>
      <c r="J64" s="133">
        <f>J25*Parametre!$C$108</f>
        <v>0</v>
      </c>
    </row>
    <row r="65" spans="2:10" s="2" customFormat="1" x14ac:dyDescent="0.3">
      <c r="B65" s="130" t="s">
        <v>43</v>
      </c>
      <c r="C65" s="133">
        <f>SUM(D65:J65)</f>
        <v>0</v>
      </c>
      <c r="D65" s="133">
        <f>D26*Parametre!$C$108</f>
        <v>0</v>
      </c>
      <c r="E65" s="133">
        <f>E26*Parametre!$C$108</f>
        <v>0</v>
      </c>
      <c r="F65" s="133">
        <f>F26*Parametre!$C$108</f>
        <v>0</v>
      </c>
      <c r="G65" s="133">
        <f>G26*Parametre!$C$108</f>
        <v>0</v>
      </c>
      <c r="H65" s="133">
        <f>H26*Parametre!$C$108</f>
        <v>0</v>
      </c>
      <c r="I65" s="133">
        <f>I26*Parametre!$C$108</f>
        <v>0</v>
      </c>
      <c r="J65" s="133">
        <f>J26*Parametre!$C$108</f>
        <v>0</v>
      </c>
    </row>
    <row r="66" spans="2:10" s="2" customFormat="1" x14ac:dyDescent="0.3">
      <c r="B66" s="130" t="s">
        <v>59</v>
      </c>
      <c r="C66" s="133">
        <f t="shared" si="7"/>
        <v>0</v>
      </c>
      <c r="D66" s="133">
        <f>D27*Parametre!$C$108</f>
        <v>0</v>
      </c>
      <c r="E66" s="133">
        <f>E27*Parametre!$C$108</f>
        <v>0</v>
      </c>
      <c r="F66" s="133">
        <f>F27*Parametre!$C$108</f>
        <v>0</v>
      </c>
      <c r="G66" s="133">
        <f>G27*Parametre!$C$108</f>
        <v>0</v>
      </c>
      <c r="H66" s="133">
        <f>H27*Parametre!$C$108</f>
        <v>0</v>
      </c>
      <c r="I66" s="133">
        <f>I27*Parametre!$C$108</f>
        <v>0</v>
      </c>
      <c r="J66" s="133">
        <f>J27*Parametre!$C$108</f>
        <v>0</v>
      </c>
    </row>
    <row r="67" spans="2:10" s="2" customFormat="1" x14ac:dyDescent="0.3">
      <c r="B67" s="17" t="s">
        <v>45</v>
      </c>
      <c r="C67" s="11">
        <f t="shared" si="7"/>
        <v>0</v>
      </c>
      <c r="D67" s="11">
        <f>D28*Parametre!$C$108</f>
        <v>0</v>
      </c>
      <c r="E67" s="11">
        <f>E28*Parametre!$C$108</f>
        <v>0</v>
      </c>
      <c r="F67" s="11">
        <f>F28*Parametre!$C$108</f>
        <v>0</v>
      </c>
      <c r="G67" s="11">
        <f>G28*Parametre!$C$108</f>
        <v>0</v>
      </c>
      <c r="H67" s="11">
        <f>H28*Parametre!$C$108</f>
        <v>0</v>
      </c>
      <c r="I67" s="11">
        <f>I28*Parametre!$C$108</f>
        <v>0</v>
      </c>
      <c r="J67" s="11">
        <f>J28*Parametre!$C$108</f>
        <v>0</v>
      </c>
    </row>
    <row r="68" spans="2:10" s="2" customFormat="1" x14ac:dyDescent="0.3">
      <c r="B68" s="17" t="s">
        <v>60</v>
      </c>
      <c r="C68" s="11">
        <f t="shared" si="7"/>
        <v>0</v>
      </c>
      <c r="D68" s="11">
        <f>D29*Parametre!$C$108</f>
        <v>0</v>
      </c>
      <c r="E68" s="11">
        <f>E29*Parametre!$C$108</f>
        <v>0</v>
      </c>
      <c r="F68" s="11">
        <f>F29*Parametre!$C$108</f>
        <v>0</v>
      </c>
      <c r="G68" s="11">
        <f>G29*Parametre!$C$108</f>
        <v>0</v>
      </c>
      <c r="H68" s="11">
        <f>H29*Parametre!$C$108</f>
        <v>0</v>
      </c>
      <c r="I68" s="11">
        <f>I29*Parametre!$C$108</f>
        <v>0</v>
      </c>
      <c r="J68" s="11">
        <f>J29*Parametre!$C$108</f>
        <v>0</v>
      </c>
    </row>
    <row r="69" spans="2:10" s="2" customFormat="1" x14ac:dyDescent="0.3">
      <c r="B69" s="19" t="s">
        <v>55</v>
      </c>
      <c r="C69" s="20">
        <f t="shared" si="7"/>
        <v>0</v>
      </c>
      <c r="D69" s="20">
        <f t="shared" ref="D69:J69" si="9">SUM(D44:D47,D67:D68)</f>
        <v>0</v>
      </c>
      <c r="E69" s="20">
        <f t="shared" si="9"/>
        <v>0</v>
      </c>
      <c r="F69" s="20">
        <f t="shared" si="9"/>
        <v>0</v>
      </c>
      <c r="G69" s="20">
        <f t="shared" si="9"/>
        <v>0</v>
      </c>
      <c r="H69" s="20">
        <f t="shared" si="9"/>
        <v>0</v>
      </c>
      <c r="I69" s="20">
        <f t="shared" si="9"/>
        <v>0</v>
      </c>
      <c r="J69" s="20">
        <f t="shared" si="9"/>
        <v>0</v>
      </c>
    </row>
    <row r="70" spans="2:10" s="2" customFormat="1" x14ac:dyDescent="0.3">
      <c r="B70" s="128"/>
      <c r="C70" s="129"/>
      <c r="D70" s="129"/>
      <c r="E70" s="129"/>
      <c r="F70" s="129"/>
      <c r="G70" s="129"/>
      <c r="H70" s="129"/>
      <c r="I70" s="129"/>
      <c r="J70" s="129"/>
    </row>
    <row r="71" spans="2:10" s="2" customFormat="1" x14ac:dyDescent="0.3">
      <c r="B71" s="128" t="s">
        <v>219</v>
      </c>
      <c r="C71" s="129"/>
      <c r="D71" s="129"/>
      <c r="E71" s="129"/>
      <c r="F71" s="129"/>
      <c r="G71" s="129"/>
      <c r="H71" s="129"/>
      <c r="I71" s="129"/>
      <c r="J71" s="129"/>
    </row>
    <row r="72" spans="2:10" x14ac:dyDescent="0.3">
      <c r="B72" s="266" t="s">
        <v>53</v>
      </c>
    </row>
    <row r="73" spans="2:10" x14ac:dyDescent="0.3">
      <c r="B73" s="267" t="s">
        <v>201</v>
      </c>
    </row>
    <row r="74" spans="2:10" x14ac:dyDescent="0.3">
      <c r="B74" s="266" t="s">
        <v>197</v>
      </c>
    </row>
    <row r="75" spans="2:10" x14ac:dyDescent="0.3">
      <c r="B75" s="267" t="s">
        <v>198</v>
      </c>
    </row>
    <row r="76" spans="2:10" x14ac:dyDescent="0.3">
      <c r="B76" s="268" t="s">
        <v>46</v>
      </c>
    </row>
    <row r="77" spans="2:10" x14ac:dyDescent="0.3">
      <c r="B77" s="267" t="s">
        <v>199</v>
      </c>
    </row>
    <row r="78" spans="2:10" x14ac:dyDescent="0.3">
      <c r="B78" s="199" t="s">
        <v>468</v>
      </c>
    </row>
    <row r="79" spans="2:10" x14ac:dyDescent="0.3">
      <c r="B79" s="200" t="s">
        <v>469</v>
      </c>
    </row>
    <row r="80" spans="2:10" x14ac:dyDescent="0.3">
      <c r="B80" s="199" t="s">
        <v>470</v>
      </c>
    </row>
    <row r="81" spans="2:2" x14ac:dyDescent="0.3">
      <c r="B81" s="200" t="s">
        <v>471</v>
      </c>
    </row>
    <row r="82" spans="2:2" x14ac:dyDescent="0.3">
      <c r="B82" s="199" t="s">
        <v>472</v>
      </c>
    </row>
    <row r="83" spans="2:2" x14ac:dyDescent="0.3">
      <c r="B83" s="200" t="s">
        <v>473</v>
      </c>
    </row>
    <row r="84" spans="2:2" x14ac:dyDescent="0.3">
      <c r="B84" s="199" t="s">
        <v>474</v>
      </c>
    </row>
    <row r="85" spans="2:2" x14ac:dyDescent="0.3">
      <c r="B85" s="200" t="s">
        <v>475</v>
      </c>
    </row>
    <row r="86" spans="2:2" x14ac:dyDescent="0.3">
      <c r="B86" s="199" t="s">
        <v>200</v>
      </c>
    </row>
    <row r="87" spans="2:2" x14ac:dyDescent="0.3">
      <c r="B87" s="200" t="s">
        <v>360</v>
      </c>
    </row>
    <row r="88" spans="2:2" x14ac:dyDescent="0.3">
      <c r="B88" s="199" t="s">
        <v>476</v>
      </c>
    </row>
    <row r="89" spans="2:2" x14ac:dyDescent="0.3">
      <c r="B89" s="200" t="s">
        <v>477</v>
      </c>
    </row>
    <row r="90" spans="2:2" x14ac:dyDescent="0.3">
      <c r="B90" s="199" t="s">
        <v>478</v>
      </c>
    </row>
    <row r="91" spans="2:2" x14ac:dyDescent="0.3">
      <c r="B91" s="200" t="s">
        <v>479</v>
      </c>
    </row>
    <row r="92" spans="2:2" x14ac:dyDescent="0.3">
      <c r="B92" s="199" t="s">
        <v>480</v>
      </c>
    </row>
    <row r="93" spans="2:2" x14ac:dyDescent="0.3">
      <c r="B93" s="200" t="s">
        <v>361</v>
      </c>
    </row>
    <row r="94" spans="2:2" x14ac:dyDescent="0.3">
      <c r="B94" s="199" t="s">
        <v>481</v>
      </c>
    </row>
    <row r="95" spans="2:2" x14ac:dyDescent="0.3">
      <c r="B95" s="139" t="s">
        <v>482</v>
      </c>
    </row>
    <row r="96" spans="2:2" x14ac:dyDescent="0.3">
      <c r="B96" s="199" t="s">
        <v>483</v>
      </c>
    </row>
    <row r="97" spans="2:2" x14ac:dyDescent="0.3">
      <c r="B97" s="139" t="s">
        <v>362</v>
      </c>
    </row>
    <row r="98" spans="2:2" x14ac:dyDescent="0.3">
      <c r="B98" s="199" t="s">
        <v>484</v>
      </c>
    </row>
    <row r="99" spans="2:2" x14ac:dyDescent="0.3">
      <c r="B99" s="139" t="s">
        <v>485</v>
      </c>
    </row>
    <row r="100" spans="2:2" x14ac:dyDescent="0.3">
      <c r="B100" s="202" t="s">
        <v>486</v>
      </c>
    </row>
    <row r="101" spans="2:2" x14ac:dyDescent="0.3">
      <c r="B101" s="139" t="s">
        <v>487</v>
      </c>
    </row>
    <row r="102" spans="2:2" x14ac:dyDescent="0.3">
      <c r="B102" s="202" t="s">
        <v>488</v>
      </c>
    </row>
    <row r="103" spans="2:2" x14ac:dyDescent="0.3">
      <c r="B103" s="139" t="s">
        <v>489</v>
      </c>
    </row>
    <row r="104" spans="2:2" x14ac:dyDescent="0.3">
      <c r="B104" s="202" t="s">
        <v>749</v>
      </c>
    </row>
    <row r="105" spans="2:2" x14ac:dyDescent="0.3">
      <c r="B105" s="139" t="s">
        <v>750</v>
      </c>
    </row>
    <row r="106" spans="2:2" x14ac:dyDescent="0.3">
      <c r="B106" s="202" t="s">
        <v>490</v>
      </c>
    </row>
    <row r="107" spans="2:2" x14ac:dyDescent="0.3">
      <c r="B107" s="139" t="s">
        <v>365</v>
      </c>
    </row>
    <row r="108" spans="2:2" x14ac:dyDescent="0.3">
      <c r="B108" s="202" t="s">
        <v>491</v>
      </c>
    </row>
    <row r="109" spans="2:2" x14ac:dyDescent="0.3">
      <c r="B109" s="139" t="s">
        <v>364</v>
      </c>
    </row>
    <row r="110" spans="2:2" x14ac:dyDescent="0.3">
      <c r="B110" s="202" t="s">
        <v>492</v>
      </c>
    </row>
    <row r="111" spans="2:2" x14ac:dyDescent="0.3">
      <c r="B111" s="139" t="s">
        <v>493</v>
      </c>
    </row>
    <row r="112" spans="2:2" x14ac:dyDescent="0.3">
      <c r="B112" s="202" t="s">
        <v>202</v>
      </c>
    </row>
    <row r="113" spans="2:2" x14ac:dyDescent="0.3">
      <c r="B113" s="139" t="s">
        <v>363</v>
      </c>
    </row>
    <row r="114" spans="2:2" x14ac:dyDescent="0.3">
      <c r="B114" s="202" t="s">
        <v>203</v>
      </c>
    </row>
    <row r="115" spans="2:2" x14ac:dyDescent="0.3">
      <c r="B115" s="139" t="s">
        <v>494</v>
      </c>
    </row>
    <row r="116" spans="2:2" x14ac:dyDescent="0.3">
      <c r="B116" s="202" t="s">
        <v>45</v>
      </c>
    </row>
    <row r="117" spans="2:2" x14ac:dyDescent="0.3">
      <c r="B117" s="139" t="s">
        <v>204</v>
      </c>
    </row>
    <row r="118" spans="2:2" x14ac:dyDescent="0.3">
      <c r="B118" s="268" t="s">
        <v>206</v>
      </c>
    </row>
    <row r="119" spans="2:2" x14ac:dyDescent="0.3">
      <c r="B119" s="139" t="s">
        <v>205</v>
      </c>
    </row>
    <row r="120" spans="2:2" x14ac:dyDescent="0.3">
      <c r="B120" s="266" t="s">
        <v>207</v>
      </c>
    </row>
    <row r="121" spans="2:2" x14ac:dyDescent="0.3">
      <c r="B121" s="267" t="s">
        <v>495</v>
      </c>
    </row>
    <row r="122" spans="2:2" x14ac:dyDescent="0.3">
      <c r="B122" s="266" t="s">
        <v>208</v>
      </c>
    </row>
    <row r="123" spans="2:2" x14ac:dyDescent="0.3">
      <c r="B123" s="267" t="s">
        <v>496</v>
      </c>
    </row>
  </sheetData>
  <phoneticPr fontId="4" type="noConversion"/>
  <pageMargins left="0.19685039370078741" right="0.19685039370078741" top="0.98425196850393704" bottom="0.78740157480314965" header="0.51181102362204722" footer="0.51181102362204722"/>
  <pageSetup scale="75" orientation="landscape" r:id="rId1"/>
  <headerFooter alignWithMargins="0">
    <oddHeader>&amp;LPríloha 7: Štandardné tabuľky - Cesty 
&amp;"Arial,Tučné"&amp;12 01 Investičné náklady</oddHeader>
    <oddFooter>&amp;CStrana &amp;P z &amp;N</oddFooter>
  </headerFooter>
  <ignoredErrors>
    <ignoredError sqref="H45:J45 D45:G45 D47:J4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27</vt:i4>
      </vt:variant>
    </vt:vector>
  </HeadingPairs>
  <TitlesOfParts>
    <vt:vector size="27" baseType="lpstr">
      <vt:lpstr>Parametre</vt:lpstr>
      <vt:lpstr>Vstupy</vt:lpstr>
      <vt:lpstr>Úseky 0</vt:lpstr>
      <vt:lpstr>Úseky 1</vt:lpstr>
      <vt:lpstr>VýkonyOs 0</vt:lpstr>
      <vt:lpstr>VýkonyOs 1</vt:lpstr>
      <vt:lpstr>VýkonyN 0</vt:lpstr>
      <vt:lpstr>VýkonyN 1</vt:lpstr>
      <vt:lpstr>01 Investičné výdavky</vt:lpstr>
      <vt:lpstr>02 Zostatková hodnota</vt:lpstr>
      <vt:lpstr>03 Prevádzkové výdavky</vt:lpstr>
      <vt:lpstr>04 Prevádzkové príjmy</vt:lpstr>
      <vt:lpstr>05 Financovanie</vt:lpstr>
      <vt:lpstr>06 Finančná analýza</vt:lpstr>
      <vt:lpstr>07 Čas cestujúcich</vt:lpstr>
      <vt:lpstr>08 Čas tovaru</vt:lpstr>
      <vt:lpstr>09a PN vozidiel (žel.)</vt:lpstr>
      <vt:lpstr>09b Spotreba PHM_E (cesty)</vt:lpstr>
      <vt:lpstr>09b Ostatné náklady (cesty)</vt:lpstr>
      <vt:lpstr>10 Bezpečnosť (cesty)</vt:lpstr>
      <vt:lpstr>11a Znečisťujúce látky (žel.)</vt:lpstr>
      <vt:lpstr>11b Znečisťujúce látky (cesty)</vt:lpstr>
      <vt:lpstr>12a Skleníkové plyny (žel.)</vt:lpstr>
      <vt:lpstr>12b Skleníkové plyny (cesty)</vt:lpstr>
      <vt:lpstr>13a Hluk (žel.)</vt:lpstr>
      <vt:lpstr>13b Hluk (cesty)</vt:lpstr>
      <vt:lpstr>14 Ekonomická analýza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Molnár, Alexander</dc:creator>
  <cp:lastModifiedBy>Molnár, Alexander</cp:lastModifiedBy>
  <cp:lastPrinted>2011-06-09T11:45:53Z</cp:lastPrinted>
  <dcterms:created xsi:type="dcterms:W3CDTF">2011-05-19T08:19:19Z</dcterms:created>
  <dcterms:modified xsi:type="dcterms:W3CDTF">2024-05-30T08:49:00Z</dcterms:modified>
</cp:coreProperties>
</file>